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350" firstSheet="8" activeTab="21"/>
  </bookViews>
  <sheets>
    <sheet name="1200" sheetId="6" r:id="rId1"/>
    <sheet name="1300" sheetId="7" r:id="rId2"/>
    <sheet name="1400" sheetId="8" r:id="rId3"/>
    <sheet name="1500" sheetId="9" r:id="rId4"/>
    <sheet name="1600" sheetId="10" r:id="rId5"/>
    <sheet name="1700" sheetId="11" r:id="rId6"/>
    <sheet name="1800" sheetId="12" r:id="rId7"/>
    <sheet name="2100" sheetId="13" r:id="rId8"/>
    <sheet name="2200" sheetId="14" r:id="rId9"/>
    <sheet name="2300" sheetId="15" r:id="rId10"/>
    <sheet name="3300" sheetId="16" r:id="rId11"/>
    <sheet name="3400 " sheetId="17" r:id="rId12"/>
    <sheet name="3500" sheetId="18" r:id="rId13"/>
    <sheet name="5100" sheetId="19" r:id="rId14"/>
    <sheet name="5200 " sheetId="20" r:id="rId15"/>
    <sheet name="5400" sheetId="21" r:id="rId16"/>
    <sheet name="5600 " sheetId="22" r:id="rId17"/>
    <sheet name="5700 " sheetId="23" r:id="rId18"/>
    <sheet name="5900" sheetId="24" r:id="rId19"/>
    <sheet name="7300" sheetId="25" r:id="rId20"/>
    <sheet name="8100" sheetId="26" r:id="rId21"/>
    <sheet name="SUMMARY" sheetId="4" r:id="rId22"/>
  </sheets>
  <externalReferences>
    <externalReference r:id="rId26"/>
  </externalReferences>
  <definedNames>
    <definedName name="_xlnm.Print_Area" localSheetId="0">'1200'!$A$1:$AN$57</definedName>
    <definedName name="_xlnm.Print_Area" localSheetId="1">'1300'!$A$1:$AN$78</definedName>
    <definedName name="_xlnm.Print_Area" localSheetId="2">'1400'!$A$1:$AN$75</definedName>
    <definedName name="_xlnm.Print_Area" localSheetId="3">'1500'!$A$1:$AN$80</definedName>
    <definedName name="_xlnm.Print_Area" localSheetId="4">'1600'!$A$1:$AN$77</definedName>
    <definedName name="_xlnm.Print_Area" localSheetId="5">'1700'!$A$1:$AN$85</definedName>
    <definedName name="_xlnm.Print_Area" localSheetId="6">'1800'!$A$1:$AN$55</definedName>
    <definedName name="_xlnm.Print_Area" localSheetId="7">'2100'!$A$1:$AN$70</definedName>
    <definedName name="_xlnm.Print_Area" localSheetId="8">'2200'!$A$1:$AN$84</definedName>
    <definedName name="_xlnm.Print_Area" localSheetId="9">'2300'!$A$1:$AN$82</definedName>
    <definedName name="_xlnm.Print_Area" localSheetId="10">'3300'!$A$1:$AN$80</definedName>
    <definedName name="_xlnm.Print_Area" localSheetId="11">'3400 '!$A$1:$AN$92</definedName>
    <definedName name="_xlnm.Print_Area" localSheetId="12">'3500'!$A$1:$AN$79</definedName>
    <definedName name="_xlnm.Print_Area" localSheetId="13">'5100'!$A$1:$AN$79</definedName>
    <definedName name="_xlnm.Print_Area" localSheetId="14">'5200 '!$A$1:$AN$83</definedName>
    <definedName name="_xlnm.Print_Area" localSheetId="15">'5400'!$A$1:$AN$102</definedName>
    <definedName name="_xlnm.Print_Area" localSheetId="16">'5600 '!$A$1:$AN$80</definedName>
    <definedName name="_xlnm.Print_Area" localSheetId="17">'5700 '!$A$1:$AN$90</definedName>
    <definedName name="_xlnm.Print_Area" localSheetId="18">'5900'!$A$1:$AN$60</definedName>
    <definedName name="_xlnm.Print_Area" localSheetId="19">'7300'!$A$1:$AN$89</definedName>
    <definedName name="_xlnm.Print_Area" localSheetId="20">'8100'!$A$1:$AN$78</definedName>
    <definedName name="_xlnm.Print_Area" localSheetId="21">SUMMARY!$A$1:$D$103</definedName>
    <definedName name="_xlnm.Print_Titles" localSheetId="0">'1200'!$1:$3</definedName>
    <definedName name="_xlnm.Print_Titles" localSheetId="1">'1300'!$1:$3</definedName>
    <definedName name="_xlnm.Print_Titles" localSheetId="2">'1400'!$1:$3</definedName>
    <definedName name="_xlnm.Print_Titles" localSheetId="3">'1500'!$1:$3</definedName>
    <definedName name="_xlnm.Print_Titles" localSheetId="4">'1600'!$1:$3</definedName>
    <definedName name="_xlnm.Print_Titles" localSheetId="5">'1700'!$1:$3</definedName>
    <definedName name="_xlnm.Print_Titles" localSheetId="6">'1800'!$1:$3</definedName>
    <definedName name="_xlnm.Print_Titles" localSheetId="7">'2100'!$1:$3</definedName>
    <definedName name="_xlnm.Print_Titles" localSheetId="8">'2200'!$1:$3</definedName>
    <definedName name="_xlnm.Print_Titles" localSheetId="9">'2300'!$1:$3</definedName>
    <definedName name="_xlnm.Print_Titles" localSheetId="10">'3300'!$1:$3</definedName>
    <definedName name="_xlnm.Print_Titles" localSheetId="11">'3400 '!$1:$3</definedName>
    <definedName name="_xlnm.Print_Titles" localSheetId="12">'3500'!$1:$3</definedName>
    <definedName name="_xlnm.Print_Titles" localSheetId="13">'5100'!$1:$3</definedName>
    <definedName name="_xlnm.Print_Titles" localSheetId="14">'5200 '!$1:$3</definedName>
    <definedName name="_xlnm.Print_Titles" localSheetId="15">'5400'!$1:$3</definedName>
    <definedName name="_xlnm.Print_Titles" localSheetId="16">'5600 '!$1:$3</definedName>
    <definedName name="_xlnm.Print_Titles" localSheetId="17">'5700 '!$1:$3</definedName>
    <definedName name="_xlnm.Print_Titles" localSheetId="18">'5900'!$1:$3</definedName>
    <definedName name="_xlnm.Print_Titles" localSheetId="19">'7300'!$1:$3</definedName>
    <definedName name="_xlnm.Print_Titles" localSheetId="20">'8100'!$1:$3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<sst xmlns="http://schemas.openxmlformats.org/spreadsheetml/2006/main" count="2005" uniqueCount="576">
  <si>
    <t>MOSES KOTANE LOCAL MUNICIPALITY</t>
  </si>
  <si>
    <t>PROJECT: CONSTRUCTION OF TLOKWENG ROADS INTERNAL ROADS PHASE 1 - (4,6 KILOMETERS)</t>
  </si>
  <si>
    <t>CONTRACT NO:  002/MKLM/2025/2026</t>
  </si>
  <si>
    <t>SCHEDULE A : GENERAL</t>
  </si>
  <si>
    <t>SECTION 1200</t>
  </si>
  <si>
    <t>T972</t>
  </si>
  <si>
    <t>T973</t>
  </si>
  <si>
    <t>T974</t>
  </si>
  <si>
    <t>T986</t>
  </si>
  <si>
    <t>T1005</t>
  </si>
  <si>
    <t>T977</t>
  </si>
  <si>
    <t>T980</t>
  </si>
  <si>
    <t>T992</t>
  </si>
  <si>
    <t>T998</t>
  </si>
  <si>
    <t>T1002</t>
  </si>
  <si>
    <t>T1003</t>
  </si>
  <si>
    <t>T1021</t>
  </si>
  <si>
    <t>T1023</t>
  </si>
  <si>
    <t>T1025</t>
  </si>
  <si>
    <t>T1030</t>
  </si>
  <si>
    <t>T1033</t>
  </si>
  <si>
    <t>T1037</t>
  </si>
  <si>
    <t>T1038</t>
  </si>
  <si>
    <t>T1056</t>
  </si>
  <si>
    <t>T1062</t>
  </si>
  <si>
    <t>T1063</t>
  </si>
  <si>
    <t>T1065</t>
  </si>
  <si>
    <t>T1066</t>
  </si>
  <si>
    <t>T1076</t>
  </si>
  <si>
    <t>T1115</t>
  </si>
  <si>
    <t>T1127</t>
  </si>
  <si>
    <t>T1130</t>
  </si>
  <si>
    <t>T1137</t>
  </si>
  <si>
    <t>T1129</t>
  </si>
  <si>
    <t>T1131</t>
  </si>
  <si>
    <t>T1153</t>
  </si>
  <si>
    <t>T1171</t>
  </si>
  <si>
    <t>T1178</t>
  </si>
  <si>
    <t>T1181</t>
  </si>
  <si>
    <t>ITEM</t>
  </si>
  <si>
    <t>DESCRIPTION</t>
  </si>
  <si>
    <t>UNIT</t>
  </si>
  <si>
    <t>QTY</t>
  </si>
  <si>
    <t xml:space="preserve"> RATE </t>
  </si>
  <si>
    <t>RATE</t>
  </si>
  <si>
    <t>RATES</t>
  </si>
  <si>
    <t>AMOUNT</t>
  </si>
  <si>
    <t>1200</t>
  </si>
  <si>
    <t>GENERAL REQUIREMENTS AND PROVISIONS</t>
  </si>
  <si>
    <t>B12.01</t>
  </si>
  <si>
    <t>The contractor's obligations in respect of local and other</t>
  </si>
  <si>
    <t xml:space="preserve"> labourers:</t>
  </si>
  <si>
    <t>(b) Provision for Medical Examination for Local Labourers (Pre and Post Construction)</t>
  </si>
  <si>
    <t>PC sum</t>
  </si>
  <si>
    <t>(c)Contractor's charge to allow for handling costs and profit on (b) above</t>
  </si>
  <si>
    <t>%</t>
  </si>
  <si>
    <t>B12,03</t>
  </si>
  <si>
    <t>Provision for Relocation/Protection of Servises</t>
  </si>
  <si>
    <t>(a) Allow a provisional sum for existing services to be relocated and/or protected as ordered  by the engineer</t>
  </si>
  <si>
    <t>(i) Eskom poles</t>
  </si>
  <si>
    <t>Prov Sum</t>
  </si>
  <si>
    <t>(ii) Water reticulation network.</t>
  </si>
  <si>
    <t>(ii) Relocation of fences</t>
  </si>
  <si>
    <t>(b) Handling cost and profit in respect of subitem B12,03(a)</t>
  </si>
  <si>
    <t>B12,04</t>
  </si>
  <si>
    <t>Provision for a Community Liaison Officer</t>
  </si>
  <si>
    <t>R 60,000.00</t>
  </si>
  <si>
    <t/>
  </si>
  <si>
    <t>(a) Provisional Sum for the payment of the Community Liaison Officer (R7500 per month)</t>
  </si>
  <si>
    <t>Provisional sum for the payment of the Community</t>
  </si>
  <si>
    <t>Liaison Officer and PSC Members</t>
  </si>
  <si>
    <t>(b)Provisional sum for the payment of the PSC members R500/member/official site meeting</t>
  </si>
  <si>
    <t>(c) Handling costs and profit in respect of subitem B12,04(a) &amp;(b)</t>
  </si>
  <si>
    <t>B12,06</t>
  </si>
  <si>
    <t>Supply and Install Contract Notice boards as instructed by the Engineer (as per drawing)</t>
  </si>
  <si>
    <t>No,</t>
  </si>
  <si>
    <t>B12,07</t>
  </si>
  <si>
    <t>Provision of local authority (Tribal council) for borrow pit compansation</t>
  </si>
  <si>
    <t>B12,08</t>
  </si>
  <si>
    <t xml:space="preserve">Structurd Training </t>
  </si>
  <si>
    <t>Providing Accredited training</t>
  </si>
  <si>
    <t>(a)</t>
  </si>
  <si>
    <t>Generic Skills</t>
  </si>
  <si>
    <t>PC Sum</t>
  </si>
  <si>
    <t>(b)</t>
  </si>
  <si>
    <t>Entrepreneural Skills</t>
  </si>
  <si>
    <t>(c)</t>
  </si>
  <si>
    <t>Technical Skills</t>
  </si>
  <si>
    <t>(d)</t>
  </si>
  <si>
    <t>Charge on Prime Cost Sum</t>
  </si>
  <si>
    <t>B12,09</t>
  </si>
  <si>
    <t>Provision of Security</t>
  </si>
  <si>
    <t xml:space="preserve">(c) Security on site </t>
  </si>
  <si>
    <t>Month</t>
  </si>
  <si>
    <t>TOTAL CARRIED TO SUMMARY</t>
  </si>
  <si>
    <t>SECTION 1300</t>
  </si>
  <si>
    <t xml:space="preserve">CONTRACTORS ESTABLISHMENT ON </t>
  </si>
  <si>
    <t>SITE AND GENERAL OBLIGATIONS</t>
  </si>
  <si>
    <t>The contractors general obligations</t>
  </si>
  <si>
    <t>Fixed obligations</t>
  </si>
  <si>
    <t>L/sum</t>
  </si>
  <si>
    <t>Value related obligations</t>
  </si>
  <si>
    <t>Time related obligations</t>
  </si>
  <si>
    <t>The Contractor's general obligations: Items (a) to ('c) As a Percentage of Tender Sum (TOTAL SCHEDULE A in Summary), taking note of comment below NOTE : The combined total tendered for subitems (a), (b) and (c) should not exceed 15% of the Tender Sum (Excl. CPA, contingencies and VAT) i.e. TOTAL SCHEDULE A</t>
  </si>
  <si>
    <t>C1.1</t>
  </si>
  <si>
    <t>(a) Contractors initial obligations in respect of the Occupational</t>
  </si>
  <si>
    <t>Lump Sum</t>
  </si>
  <si>
    <t>Health and Safety Act, and Construction Regulations</t>
  </si>
  <si>
    <t>C1.2</t>
  </si>
  <si>
    <t>(b) Contractors time-related obligations in respect of the Occupational Health and Safety Act, and Construction Regulations</t>
  </si>
  <si>
    <t>C1.3</t>
  </si>
  <si>
    <t>(b) Submission of Health and Safety file</t>
  </si>
  <si>
    <t>C1.4</t>
  </si>
  <si>
    <t>(d ) Contractors obligation to supply Personal Protective Equipment to Local Workers branded as per EPWP requirements</t>
  </si>
  <si>
    <t>Prov sum</t>
  </si>
  <si>
    <t>C1.5</t>
  </si>
  <si>
    <t>(e)Contractor's handling costs and other charges on subitems C1.4 above</t>
  </si>
  <si>
    <t>(a) Contractors initial obligations in respect of the Environmental Management Plan</t>
  </si>
  <si>
    <t>13/22.26</t>
  </si>
  <si>
    <t>Hand excavation to deteRmine the position of existing services</t>
  </si>
  <si>
    <t>m3</t>
  </si>
  <si>
    <t>SECTION 1400</t>
  </si>
  <si>
    <t>1400</t>
  </si>
  <si>
    <t>HOUSING, OFFICES AND LABORATORIES FOR THE ENGINEER'S SITE PERSONNEL</t>
  </si>
  <si>
    <t>Office and laboratory accommodation:</t>
  </si>
  <si>
    <t>(a) Offices (interior floor space only)</t>
  </si>
  <si>
    <t>m²</t>
  </si>
  <si>
    <t xml:space="preserve">(c) </t>
  </si>
  <si>
    <t>Open concrete working floors, 150mm thick</t>
  </si>
  <si>
    <t>Roofs over open concrete working floors</t>
  </si>
  <si>
    <t>(e) Ablution units</t>
  </si>
  <si>
    <t>(f)</t>
  </si>
  <si>
    <t>Stores</t>
  </si>
  <si>
    <t>(f) Kitchen Unit</t>
  </si>
  <si>
    <t xml:space="preserve">Office furniture </t>
  </si>
  <si>
    <t>(a) Chairs</t>
  </si>
  <si>
    <t>No</t>
  </si>
  <si>
    <t>(d) Desks, complete with drawers and locks</t>
  </si>
  <si>
    <t>(f) Conference tables</t>
  </si>
  <si>
    <t>-</t>
  </si>
  <si>
    <t>Office and laboratory fittings, installations and equipment:</t>
  </si>
  <si>
    <t>(a) Items measured by number:</t>
  </si>
  <si>
    <t>(i) 220/250 volt power points</t>
  </si>
  <si>
    <t>(ii) 400/231 volt 3-phase power points</t>
  </si>
  <si>
    <t>(iii) Double 80 watt fluorescent-light fittings complete with ballast and tubes</t>
  </si>
  <si>
    <t>(iv) Double 55 watt fluorescent light fittings complete with ballast and tubes</t>
  </si>
  <si>
    <t>(v) Single incandescent-light fittings complete with 100 watt globes</t>
  </si>
  <si>
    <t>(vi) Wash-hand basins complete with taps and drains</t>
  </si>
  <si>
    <t>(viii) Extractor fans installed complete with own power connection</t>
  </si>
  <si>
    <t xml:space="preserve"> No</t>
  </si>
  <si>
    <t>(x) Fire extinguishers, 2,5 kg, type complete, mounted on wall with brackets</t>
  </si>
  <si>
    <t>(xi) Air-conditioning units with 2,2 kW minimum capacity, mounted and with own power connection</t>
  </si>
  <si>
    <t xml:space="preserve">(xiii)Curing chamber for UCS specimens, complete with water connection, including the provision of brick partitions, plaster, paint and shelving, all complete according to the drawings </t>
  </si>
  <si>
    <t>(xiv) General-purpose steel cupboards with shelves</t>
  </si>
  <si>
    <t>(xv) Steel filing cabinets with drawers</t>
  </si>
  <si>
    <t>(xix) Steel drawing hangers</t>
  </si>
  <si>
    <t>(xx) Floodlights with 500W globes controlled by a photocell and mounted on a steel pole 3.5m above ground level</t>
  </si>
  <si>
    <t>B14,03</t>
  </si>
  <si>
    <t>(xvi) Refrigerator (200 l min)</t>
  </si>
  <si>
    <t>(xix) Rain gauge</t>
  </si>
  <si>
    <t>(xx) Maximum and minimum thermometer</t>
  </si>
  <si>
    <t>Car ports as specified at offices and laboratory buildings</t>
  </si>
  <si>
    <t>Prime-cost items and items paid for in a lump sum:</t>
  </si>
  <si>
    <t>(a) Rented, hotel and other accommodation</t>
  </si>
  <si>
    <t>(b) Laptop for the engineer</t>
  </si>
  <si>
    <t>(c) Cell phone for the engineer</t>
  </si>
  <si>
    <t>(d) Handling costs and profit in respect of subitem 14,07(a) - (d)</t>
  </si>
  <si>
    <t>Services:</t>
  </si>
  <si>
    <t>(a) Services at offices:</t>
  </si>
  <si>
    <t>(i) Fixed costs</t>
  </si>
  <si>
    <t>(ii) Running costs</t>
  </si>
  <si>
    <t>month</t>
  </si>
  <si>
    <t>Provision of photostat facilities</t>
  </si>
  <si>
    <t>SCHEDULE B : ROADWORKS</t>
  </si>
  <si>
    <t>SECTION 1500</t>
  </si>
  <si>
    <t xml:space="preserve">RATES </t>
  </si>
  <si>
    <t>ACCOMMODATION OF TRAFFIC</t>
  </si>
  <si>
    <t xml:space="preserve">Accomodating traffic and maintaining tempory deviations </t>
  </si>
  <si>
    <t>km</t>
  </si>
  <si>
    <t>(Including Watering of By Pass/Deviation)</t>
  </si>
  <si>
    <t>Earthworks for temporary deviations:</t>
  </si>
  <si>
    <t>Shaping of temporary deviatons</t>
  </si>
  <si>
    <t>(a) Cut and borrow to fill</t>
  </si>
  <si>
    <t>b) hard excavation</t>
  </si>
  <si>
    <t>( c) Cut to spoil</t>
  </si>
  <si>
    <t>Temporary traffic control facilies :</t>
  </si>
  <si>
    <t>Flagmen</t>
  </si>
  <si>
    <t>Man days</t>
  </si>
  <si>
    <t>Portable STOP &amp; GO-RY signs</t>
  </si>
  <si>
    <t>Box culverts up to and including 1.5 m vertical dimension</t>
  </si>
  <si>
    <t>m</t>
  </si>
  <si>
    <t>R 6,750.00</t>
  </si>
  <si>
    <t>(e)</t>
  </si>
  <si>
    <t>Road signs, R- and TR series, (1200 mm dia)</t>
  </si>
  <si>
    <t>(i)  1200mm</t>
  </si>
  <si>
    <t>(ii)  1500mm</t>
  </si>
  <si>
    <t>Road signs, TW series (1500 mm sides)</t>
  </si>
  <si>
    <t>(ii)  2400mm x 400mm</t>
  </si>
  <si>
    <t>(g)</t>
  </si>
  <si>
    <t>Road signs, STW,-DTWG,TGS-, and TG series</t>
  </si>
  <si>
    <t>(excluding delineators and barricades)</t>
  </si>
  <si>
    <t>(h)</t>
  </si>
  <si>
    <t>Delineators (DTG50J)</t>
  </si>
  <si>
    <t>(ii)</t>
  </si>
  <si>
    <t>Mounted back to back (1200 mm x 150 mm)</t>
  </si>
  <si>
    <t>(iii)</t>
  </si>
  <si>
    <t>Moveable barricades/road signs combination</t>
  </si>
  <si>
    <t>(j)</t>
  </si>
  <si>
    <t>Traffic cones (750 mm high)</t>
  </si>
  <si>
    <t>(n)</t>
  </si>
  <si>
    <t>Provision of high visibility safety jackets</t>
  </si>
  <si>
    <t xml:space="preserve"> </t>
  </si>
  <si>
    <t xml:space="preserve">Accommodation of traffic where the road is </t>
  </si>
  <si>
    <t>constructed in half-widths</t>
  </si>
  <si>
    <t>B15,11</t>
  </si>
  <si>
    <t>Temporary traffic-control facilities</t>
  </si>
  <si>
    <t>Provision, first erection on site and final removal</t>
  </si>
  <si>
    <t>Re-use on site of traffic-control</t>
  </si>
  <si>
    <t>SECTION 1600</t>
  </si>
  <si>
    <t>ITEM NO</t>
  </si>
  <si>
    <t>OVERHAUL</t>
  </si>
  <si>
    <t>`</t>
  </si>
  <si>
    <t>16.01</t>
  </si>
  <si>
    <t xml:space="preserve">Overhaul on material hauled in excess of a </t>
  </si>
  <si>
    <t>free-haul distance of 0,5 km, for haul up to</t>
  </si>
  <si>
    <t>or through 1,0 km (restricted overhaul)</t>
  </si>
  <si>
    <t>m³</t>
  </si>
  <si>
    <t>16.02</t>
  </si>
  <si>
    <t xml:space="preserve">Over haul over 1km and under 5km </t>
  </si>
  <si>
    <t>m3-km</t>
  </si>
  <si>
    <t>16.03</t>
  </si>
  <si>
    <t xml:space="preserve">Overhaul on material hauled in excess of </t>
  </si>
  <si>
    <t>5,0 km (ordinary overhaul)</t>
  </si>
  <si>
    <t>m³-km</t>
  </si>
  <si>
    <t xml:space="preserve"> 1600</t>
  </si>
  <si>
    <t>SECTION 1700</t>
  </si>
  <si>
    <t>AMOUNTS</t>
  </si>
  <si>
    <t>CLEARING AND GRUBBING</t>
  </si>
  <si>
    <t>Clearing and grubbing within the road reserve</t>
  </si>
  <si>
    <t>Ha</t>
  </si>
  <si>
    <t>Removal and grubbing of large trees and tree stumps</t>
  </si>
  <si>
    <t>(a) Grith exceeding 1m up to and including 2m</t>
  </si>
  <si>
    <t>No.</t>
  </si>
  <si>
    <t>(b) Girth exceeding 2 m up to and including 3 m</t>
  </si>
  <si>
    <t>(c) Girth larger than 3m up to andincluding 4m</t>
  </si>
  <si>
    <t>Cleaning out of hydraulic structures:</t>
  </si>
  <si>
    <t>(a) Pipes with an internal diameter up to 750mm</t>
  </si>
  <si>
    <t>Pipes with an internal diameter exceeding 750mm</t>
  </si>
  <si>
    <t>17/16.01</t>
  </si>
  <si>
    <t>Overhaul on material hauled in excess of 1 km</t>
  </si>
  <si>
    <t>B17.07</t>
  </si>
  <si>
    <t>Demolish and spoil material for structures, buildings, kerbs etc.</t>
  </si>
  <si>
    <t>(a) 100mm thick un-reinforced concrete</t>
  </si>
  <si>
    <t>(b) 150mm thick un-reinforced concrete</t>
  </si>
  <si>
    <t>(c) 100mm thick reinforced concrete</t>
  </si>
  <si>
    <t>SECTION 1800</t>
  </si>
  <si>
    <t>DESCRIPTION (Market related rates)</t>
  </si>
  <si>
    <t>1800</t>
  </si>
  <si>
    <t>DAYWORKS</t>
  </si>
  <si>
    <t>B18,01</t>
  </si>
  <si>
    <t>Labourers:</t>
  </si>
  <si>
    <t>(i) Unskilled</t>
  </si>
  <si>
    <t>hr</t>
  </si>
  <si>
    <t>(ii) Semi-skilled</t>
  </si>
  <si>
    <t>(iii) Skilled</t>
  </si>
  <si>
    <t>(iv) Ganger</t>
  </si>
  <si>
    <t>(v) Flagmen</t>
  </si>
  <si>
    <t>B18,02</t>
  </si>
  <si>
    <t>Foreman</t>
  </si>
  <si>
    <t>B18,03</t>
  </si>
  <si>
    <t>Tipper trucks:</t>
  </si>
  <si>
    <t>(i) 3 - 5 ton</t>
  </si>
  <si>
    <t>(ii) 5,1 - 10 ton</t>
  </si>
  <si>
    <t>B18,04</t>
  </si>
  <si>
    <t>Loader (0,5m³)</t>
  </si>
  <si>
    <t>B18,05</t>
  </si>
  <si>
    <t>Grader (CAT 140G or similar)</t>
  </si>
  <si>
    <t>B18,06</t>
  </si>
  <si>
    <t>LDV</t>
  </si>
  <si>
    <t>B18,07</t>
  </si>
  <si>
    <t>Compaction Rollers:</t>
  </si>
  <si>
    <t>(i) Vibrator roller</t>
  </si>
  <si>
    <t>(ii) Tamping roller</t>
  </si>
  <si>
    <t>(iii) Grid roller</t>
  </si>
  <si>
    <t>B18,08</t>
  </si>
  <si>
    <t>Hand Controlled Compactors</t>
  </si>
  <si>
    <t>(i) Pedestrian roller (Bomag BW90 or similar)</t>
  </si>
  <si>
    <t>(ii) Vibratory plate</t>
  </si>
  <si>
    <t>(iii) Rammers</t>
  </si>
  <si>
    <t>B18,09</t>
  </si>
  <si>
    <t>Water truck (min 10 000 l )</t>
  </si>
  <si>
    <t>B18,10</t>
  </si>
  <si>
    <t>Dozer (D7 or similar)</t>
  </si>
  <si>
    <t>SECTION 2100</t>
  </si>
  <si>
    <t>DRAINS</t>
  </si>
  <si>
    <t>B21.01</t>
  </si>
  <si>
    <t>Excavation for open drains:</t>
  </si>
  <si>
    <t>(a)  Excavating soft material situated within the following depth ranges below the surface level:</t>
  </si>
  <si>
    <t>(i)  0m up to 1,5m</t>
  </si>
  <si>
    <t>(b)  Extra over subitem 21,01(a) for excavation in (b)  hard material, irrespective of depth</t>
  </si>
  <si>
    <t>Excavation for subsoil drainage systems:</t>
  </si>
  <si>
    <t>Excavating soft material situated within the</t>
  </si>
  <si>
    <t>following depth ranges below the surface level :</t>
  </si>
  <si>
    <t>(i)</t>
  </si>
  <si>
    <t>0m up to 1,5m</t>
  </si>
  <si>
    <t>Extra over subitem 21,01(a) for excavation in</t>
  </si>
  <si>
    <t xml:space="preserve"> hard material, irrespective of depth</t>
  </si>
  <si>
    <t xml:space="preserve">Natural permeable material in subsoil </t>
  </si>
  <si>
    <t>drainage systems(crushed-stone):</t>
  </si>
  <si>
    <t>Crushed-stone obtained from commercial  sources (no-overhaul):</t>
  </si>
  <si>
    <t>Fine grade stone (19mm nominal size</t>
  </si>
  <si>
    <t>aggregate)</t>
  </si>
  <si>
    <t>Pipes in subsurface drainage systems:</t>
  </si>
  <si>
    <t xml:space="preserve">(b) </t>
  </si>
  <si>
    <t>Unplasticized PVC pipes and fittings, normal</t>
  </si>
  <si>
    <t>duty, complete with couplings:</t>
  </si>
  <si>
    <t>100mm diameter (perforated)</t>
  </si>
  <si>
    <t>Synthetic-fibre filter fabric:</t>
  </si>
  <si>
    <t>Non-woven needle punched type:</t>
  </si>
  <si>
    <t>"Kaymat U24" or approved  equivalent</t>
  </si>
  <si>
    <t>Overhaul for material hauled in excess of 1,0km free-</t>
  </si>
  <si>
    <t>haul (normal overhaul)</t>
  </si>
  <si>
    <t>SECTION 2200</t>
  </si>
  <si>
    <t>PREFABICATED CULVERTS</t>
  </si>
  <si>
    <t>Portal and rectangular culverts :</t>
  </si>
  <si>
    <t>Without prefabricated floor slabs, 1,2m x 1,2m</t>
  </si>
  <si>
    <t>(RP) Type class 100S</t>
  </si>
  <si>
    <t xml:space="preserve">   (i) 1200mm X 900mm</t>
  </si>
  <si>
    <t xml:space="preserve">   (ii) 1200mm X 1200mm</t>
  </si>
  <si>
    <t xml:space="preserve">   (iii) 1500mm X 1200mm</t>
  </si>
  <si>
    <t>Cast in situ concrete and formwork :</t>
  </si>
  <si>
    <t>In floor slabs for portal culverts  and road slabs ncluding formwork</t>
  </si>
  <si>
    <t>joints and class U2 surface finish (class 30/19 concrete)</t>
  </si>
  <si>
    <t>In inlet and outlet structures, excluding formwork but</t>
  </si>
  <si>
    <t>including class U2 surface finish (class 30/19 concrete)</t>
  </si>
  <si>
    <t>Steel reinforcing</t>
  </si>
  <si>
    <t>t</t>
  </si>
  <si>
    <t>Removing existing concrete</t>
  </si>
  <si>
    <t>Plain concrete</t>
  </si>
  <si>
    <t>Reinforced concrete</t>
  </si>
  <si>
    <t>Brickwork on outlet and inlets including plastring</t>
  </si>
  <si>
    <t>230 mm thick</t>
  </si>
  <si>
    <t>22/32,06</t>
  </si>
  <si>
    <t>Stockpiling of material</t>
  </si>
  <si>
    <t>22/64,01</t>
  </si>
  <si>
    <t>Cast in situ concrete 25/19 to inlets and outlets strucutre</t>
  </si>
  <si>
    <t>22/61,03</t>
  </si>
  <si>
    <t>Access  and drainage:</t>
  </si>
  <si>
    <t>Drainage where no access has been</t>
  </si>
  <si>
    <t>provided (6 culverts)</t>
  </si>
  <si>
    <t>22/61,05</t>
  </si>
  <si>
    <t>Fill within a restricted area (extra over</t>
  </si>
  <si>
    <t>items 22,02)</t>
  </si>
  <si>
    <t>SECTION 2300</t>
  </si>
  <si>
    <t xml:space="preserve">CONCRETE KERBING, CHANNELING, CHUTES, </t>
  </si>
  <si>
    <t>DOWNPIPES, AND LININGS FOR OPEN DRAINS</t>
  </si>
  <si>
    <t>23,01 (a)</t>
  </si>
  <si>
    <t>Concrete kerbing (class 25/19 concrete)</t>
  </si>
  <si>
    <t>Figure 8 kerbing</t>
  </si>
  <si>
    <t>Rate only</t>
  </si>
  <si>
    <t>Figure 7 kerbing</t>
  </si>
  <si>
    <t xml:space="preserve">300 mm x 200 mm cast in situ class 25/19 </t>
  </si>
  <si>
    <t xml:space="preserve">concrete restraining beam, as shown on the </t>
  </si>
  <si>
    <t>Drawings*</t>
  </si>
  <si>
    <t>23.07</t>
  </si>
  <si>
    <t>Trimming of excavations for concrete-lined</t>
  </si>
  <si>
    <t>open drains:</t>
  </si>
  <si>
    <t>In soft material</t>
  </si>
  <si>
    <t>In hard material</t>
  </si>
  <si>
    <t>23.08</t>
  </si>
  <si>
    <t>Concrete lining for open drains:</t>
  </si>
  <si>
    <t xml:space="preserve">Cast in situ class 25/19 concrete lining in v-drains including class U2 surface finish to cast in situ </t>
  </si>
  <si>
    <t>23.09</t>
  </si>
  <si>
    <t xml:space="preserve">Formwork to cast in situ concrete lining for </t>
  </si>
  <si>
    <t>open drains (class F2 surface finish):</t>
  </si>
  <si>
    <t>To sides with formwork on the internal face only</t>
  </si>
  <si>
    <t>To sides with formwork on both internal and</t>
  </si>
  <si>
    <t>external faces (each face measured)</t>
  </si>
  <si>
    <t>To ends of slabs</t>
  </si>
  <si>
    <t>23.10</t>
  </si>
  <si>
    <t>Sealed joints in concrete linings of open drains</t>
  </si>
  <si>
    <t>(description of type with reference to drawing</t>
  </si>
  <si>
    <t>23.11</t>
  </si>
  <si>
    <t xml:space="preserve">Concrete screed or backfill below chutes, </t>
  </si>
  <si>
    <t>class 15/19 concrete*</t>
  </si>
  <si>
    <t>Steel reinforcing:</t>
  </si>
  <si>
    <t>Welded steel fabric Ref 193</t>
  </si>
  <si>
    <t>23.13</t>
  </si>
  <si>
    <t xml:space="preserve">Polyethylene sheeting (0,15 mm thick) for </t>
  </si>
  <si>
    <t>concrete-lined open drains</t>
  </si>
  <si>
    <t>B 23.15</t>
  </si>
  <si>
    <t>Conrete Drift, class 25/19 concrete</t>
  </si>
  <si>
    <t>(see drawing MVE-CIV-DD-TD-002)</t>
  </si>
  <si>
    <t>SECTION 3300</t>
  </si>
  <si>
    <t>MASS EARTHWORKS</t>
  </si>
  <si>
    <t>Cut to spoil, including free-haul up to 0,5km,</t>
  </si>
  <si>
    <t>Material obtained from:</t>
  </si>
  <si>
    <t>Soft excavation</t>
  </si>
  <si>
    <t>Intermediate excavation</t>
  </si>
  <si>
    <t>Hard excavation</t>
  </si>
  <si>
    <t>Boulder excavation class A</t>
  </si>
  <si>
    <t>Boulder excavation class B</t>
  </si>
  <si>
    <t xml:space="preserve"> 33.10</t>
  </si>
  <si>
    <t xml:space="preserve">Roadbed preparation and the compaction of </t>
  </si>
  <si>
    <t>material:</t>
  </si>
  <si>
    <t xml:space="preserve">Compaction to 93% of modified AASHTO </t>
  </si>
  <si>
    <t>density</t>
  </si>
  <si>
    <t>Finish-off cut and fill slopes, medians and interchange</t>
  </si>
  <si>
    <t>areas:</t>
  </si>
  <si>
    <t>Cut slopes</t>
  </si>
  <si>
    <t>Fill slopes</t>
  </si>
  <si>
    <t>SECTION 3400</t>
  </si>
  <si>
    <t>PAVEMENT LAYERS OF GRAVEL MATERIAL FROM BORROWPIT</t>
  </si>
  <si>
    <t>G7 Sub-base layer compacted to:</t>
  </si>
  <si>
    <t>95% of modified AASHTO density for a</t>
  </si>
  <si>
    <t>compacted layer thickness of 150 mm</t>
  </si>
  <si>
    <t>C4 Base layer compacted to:</t>
  </si>
  <si>
    <t>97% of G6 modified AASHTO density for a</t>
  </si>
  <si>
    <t>G7 Selected layer compacted to:</t>
  </si>
  <si>
    <t>95% of modified AASHTO density for a compacted layer thickness of 150 mm</t>
  </si>
  <si>
    <t>34/16,02</t>
  </si>
  <si>
    <t>Overhaul on material hauled in excess of</t>
  </si>
  <si>
    <t>1,0km (ordinary overhaul)</t>
  </si>
  <si>
    <t>m³- km</t>
  </si>
  <si>
    <t>SECTION 3500</t>
  </si>
  <si>
    <t>STABILIZATION</t>
  </si>
  <si>
    <t>Chemical stabilization extra over unstabilized</t>
  </si>
  <si>
    <t>compacted layers :</t>
  </si>
  <si>
    <t>Base layer, 150 mm thick</t>
  </si>
  <si>
    <t>Chemical stabilizing agent</t>
  </si>
  <si>
    <t>Ordinary portland cement</t>
  </si>
  <si>
    <t>Provision and application of water for curing</t>
  </si>
  <si>
    <t>kl</t>
  </si>
  <si>
    <t>SECTION 5100</t>
  </si>
  <si>
    <t>PITCHING, STONEWORK AND PROTECTION</t>
  </si>
  <si>
    <t>AGAINST EROSION</t>
  </si>
  <si>
    <t>51.01</t>
  </si>
  <si>
    <t>Stone masonary walls:</t>
  </si>
  <si>
    <t>Grouted stone pitching</t>
  </si>
  <si>
    <t xml:space="preserve">m2 </t>
  </si>
  <si>
    <t>Cement - motared stone wall</t>
  </si>
  <si>
    <r>
      <rPr>
        <sz val="11"/>
        <rFont val="Arial"/>
        <charset val="134"/>
      </rPr>
      <t>m</t>
    </r>
    <r>
      <rPr>
        <vertAlign val="superscript"/>
        <sz val="11"/>
        <rFont val="Arial"/>
        <charset val="134"/>
      </rPr>
      <t>3</t>
    </r>
  </si>
  <si>
    <t>51.05</t>
  </si>
  <si>
    <t>Concrete edge beams (Class 25/19 concrete) 200mmx300mm</t>
  </si>
  <si>
    <t>SECTION 5200</t>
  </si>
  <si>
    <t>GABIONS</t>
  </si>
  <si>
    <t>Foundation trench excavation and backfilling :</t>
  </si>
  <si>
    <t>In all other classes of material</t>
  </si>
  <si>
    <t>Surface preparaton for bedding the gabions</t>
  </si>
  <si>
    <t>Gabions :</t>
  </si>
  <si>
    <t>Galvanised gabion boxes including non-weathering rock:</t>
  </si>
  <si>
    <t>Mesh size:  80mm x 80mm</t>
  </si>
  <si>
    <t>Wire diameter : 2.7mm</t>
  </si>
  <si>
    <t>Diaphragm spacing : 1m</t>
  </si>
  <si>
    <t>2m x 1m x 1m</t>
  </si>
  <si>
    <t>3m x 1m x 1m</t>
  </si>
  <si>
    <t>4m x 1m x 1m</t>
  </si>
  <si>
    <t xml:space="preserve">Galvanised gabion mattresses </t>
  </si>
  <si>
    <t>3m x 1m x 0.3m</t>
  </si>
  <si>
    <t>Filter fabric : (Grade U24 or approved equivalent)</t>
  </si>
  <si>
    <t>SECTION 5400</t>
  </si>
  <si>
    <t>GUARDRAILS</t>
  </si>
  <si>
    <t>54.01</t>
  </si>
  <si>
    <t>Guardrails on timber posts:</t>
  </si>
  <si>
    <t>Galvanised</t>
  </si>
  <si>
    <t>54.03</t>
  </si>
  <si>
    <t>Extra over items 54.01, 54.02 and 54.11 for horizontally curved guardrails factory bent to a radius of less than 45m</t>
  </si>
  <si>
    <t>End treatments</t>
  </si>
  <si>
    <t>(e) End treatments in accordance with the drawings where double guardrail sections are used</t>
  </si>
  <si>
    <t>Additional guardrail posts</t>
  </si>
  <si>
    <t>Timber</t>
  </si>
  <si>
    <t xml:space="preserve">No </t>
  </si>
  <si>
    <t>Reflective plates</t>
  </si>
  <si>
    <t>SECTION 5600</t>
  </si>
  <si>
    <t>ROAD SIGNS</t>
  </si>
  <si>
    <t xml:space="preserve">Road sign boards with painted or coloured semi-matt </t>
  </si>
  <si>
    <t>background.Symbols, lettering and borders in semi-</t>
  </si>
  <si>
    <t>matt black or class 1 retroreflective material, where the</t>
  </si>
  <si>
    <t>sign board is constructed from :</t>
  </si>
  <si>
    <t xml:space="preserve">Prepainted galvinised steel plate ( chromadek or </t>
  </si>
  <si>
    <t>similar equivalent )</t>
  </si>
  <si>
    <t>Road signs, R series (1200mm dia)</t>
  </si>
  <si>
    <t xml:space="preserve">     (i)  Area not exceeding 2m²</t>
  </si>
  <si>
    <t xml:space="preserve">     (ii)  Area exceeding 2m² but not exceeding </t>
  </si>
  <si>
    <t xml:space="preserve">            10m²</t>
  </si>
  <si>
    <t xml:space="preserve">     (iii)  Area exceeding 10m²</t>
  </si>
  <si>
    <t>(e) Chromadek steel plate regulatory warning and information signs</t>
  </si>
  <si>
    <t>(i) Octagonal : 1200mm width</t>
  </si>
  <si>
    <t>(ii) Triangular : 1500mm Sides</t>
  </si>
  <si>
    <t>(iii) Round : 1200mm dia</t>
  </si>
  <si>
    <t>Extra over item 56.01 for using:</t>
  </si>
  <si>
    <t>(a)   Background of retro-reflective material:</t>
  </si>
  <si>
    <t>(i) Class I</t>
  </si>
  <si>
    <t>(i)  Class llI</t>
  </si>
  <si>
    <t>(b) Lettering Symbols, numbers, arrows,
emblems and borders of retro-reflective material:</t>
  </si>
  <si>
    <t>(iii) Class IV (Micro-Prismatic)</t>
  </si>
  <si>
    <t>Road sign supports (over-head road sign</t>
  </si>
  <si>
    <t>structures excluded):</t>
  </si>
  <si>
    <t>(b) Steel Tube</t>
  </si>
  <si>
    <t>(i) 125mm minimum dia</t>
  </si>
  <si>
    <t>Extra Over item 56.05 for cement-treated
soil backfill</t>
  </si>
  <si>
    <t>Extra over item 56.05 for rock excavation</t>
  </si>
  <si>
    <t>Dismantling and storing road signs with a surface area of:</t>
  </si>
  <si>
    <t>(i) Area not exceeding 2 m²</t>
  </si>
  <si>
    <t>(iii) Area exceeding 10 m²</t>
  </si>
  <si>
    <t>B56.10</t>
  </si>
  <si>
    <t>Danger plates at culverts/structures:</t>
  </si>
  <si>
    <t>LI</t>
  </si>
  <si>
    <t xml:space="preserve">(a)   Type A at stormwater culverts </t>
  </si>
  <si>
    <t xml:space="preserve">         (800mm x 200mm)</t>
  </si>
  <si>
    <t>SECTION 5700</t>
  </si>
  <si>
    <t xml:space="preserve">RATE </t>
  </si>
  <si>
    <t>ROAD MARKINGS</t>
  </si>
  <si>
    <t>57.01</t>
  </si>
  <si>
    <t>Road-marking paint:</t>
  </si>
  <si>
    <t>White lines (broken or unbroken):</t>
  </si>
  <si>
    <t>100 mm wide</t>
  </si>
  <si>
    <t>R 8,500.00</t>
  </si>
  <si>
    <t>Yellow lines (broken or unbroken):</t>
  </si>
  <si>
    <t>R 7,500.00</t>
  </si>
  <si>
    <t>White lettering and symbols</t>
  </si>
  <si>
    <t>Yellow lettering and symbols</t>
  </si>
  <si>
    <t>Transverse lines, painted island and arrestor</t>
  </si>
  <si>
    <t>bed markings (any colour)</t>
  </si>
  <si>
    <t>Retro-reflective road marking paint</t>
  </si>
  <si>
    <t>Setting out and premarking the lines</t>
  </si>
  <si>
    <t>(Excluding traffic island markings, lettering</t>
  </si>
  <si>
    <t>and symbols)</t>
  </si>
  <si>
    <t>Re-establishing the painting unit at the end of the maintenance period</t>
  </si>
  <si>
    <t>SECTION 5900</t>
  </si>
  <si>
    <t>Finishing the road and road reserve:</t>
  </si>
  <si>
    <t>Single carriageway road</t>
  </si>
  <si>
    <t>SECTION 7300</t>
  </si>
  <si>
    <t>CONRETE BLOCK PAVING</t>
  </si>
  <si>
    <t>(a) Supply, laybed (on 20mm sand)SANS Type A-S  Approved 80mm thick Concretre Paving block</t>
  </si>
  <si>
    <t>m2</t>
  </si>
  <si>
    <t>Provision of approved herbicide and ant poison:</t>
  </si>
  <si>
    <t>(a) Provision of materials</t>
  </si>
  <si>
    <t>B 74.01</t>
  </si>
  <si>
    <t>Constrcution of speed hump as per drawing</t>
  </si>
  <si>
    <t>SECTION 8100</t>
  </si>
  <si>
    <t xml:space="preserve">TESTING MATERIALS AND </t>
  </si>
  <si>
    <t>WORKMANSHIP</t>
  </si>
  <si>
    <t xml:space="preserve">Other special tests requested by the </t>
  </si>
  <si>
    <t>Engineer</t>
  </si>
  <si>
    <t>Cost of testing</t>
  </si>
  <si>
    <t>Charge on prive cost sum</t>
  </si>
  <si>
    <t>Additional tests ordered by Engineer</t>
  </si>
  <si>
    <t>SUMMARY OF SCHEDULES OF QUANTITIES</t>
  </si>
  <si>
    <t xml:space="preserve">CONTRACTORS ESTABLISHMENT ON SITE </t>
  </si>
  <si>
    <t>AND GENERAL OBLIGATIONS</t>
  </si>
  <si>
    <t xml:space="preserve">HOUSING, OFFICES AND LABORATORIES FOR THE ENGINEERS  </t>
  </si>
  <si>
    <t>SITE PERSONNEL</t>
  </si>
  <si>
    <t>TOTAL SCHEDULE A : GENERAL</t>
  </si>
  <si>
    <t>PREFABRICATED CULVERTS</t>
  </si>
  <si>
    <t>CONCRETE KERBING, CHANNELLING, CHUTES AND DOWN PIPES</t>
  </si>
  <si>
    <t xml:space="preserve">SECTION 3400 </t>
  </si>
  <si>
    <t>PAVEMENT LAYERS OF GRAVEL MATERIAL</t>
  </si>
  <si>
    <t>PITCHING AND STONEWORK AND PROTECTION AGAINST EROSION</t>
  </si>
  <si>
    <t xml:space="preserve">SECTION 5400 </t>
  </si>
  <si>
    <t>TOTAL SCHEDULE B :ROADWORKS</t>
  </si>
  <si>
    <t xml:space="preserve">SCHEDULE C : CONCRETEWORKS/TESTING OF MATERIALS </t>
  </si>
  <si>
    <t>CONCRETE PAVING</t>
  </si>
  <si>
    <t>SECTION 8101</t>
  </si>
  <si>
    <t>TESTING</t>
  </si>
  <si>
    <t>TOTAL SCHEDULE C : CONCRETEWORKS/TESTING OF MATERIALS</t>
  </si>
  <si>
    <t>TOTAL FOR SCHEDULE A : GENERAL</t>
  </si>
  <si>
    <t>TOTAL FOR SCHEDULE B : ROADWORKS</t>
  </si>
  <si>
    <t>TOTAL FOR SCHEDULE C : CONCRETEWORKS/TESTING OF MATERIALS</t>
  </si>
  <si>
    <t>SUBTOTAL</t>
  </si>
  <si>
    <t>Contincency  (5%)</t>
  </si>
  <si>
    <t>The sum provided here is under the sole control of the engineer</t>
  </si>
  <si>
    <t>and may be deducted in whole or in part</t>
  </si>
  <si>
    <t>SUB TOTAL</t>
  </si>
  <si>
    <t>15% V.A.T.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</si>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</sst>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-&quot;R&quot;* #,##0.00_-;\-&quot;R&quot;* #,##0.00_-;_-&quot;R&quot;* &quot;-&quot;??_-;_-@_-"/>
    <numFmt numFmtId="178" formatCode="_ * #,##0_ ;_ * \-#,##0_ ;_ * &quot;-&quot;_ ;_ @_ "/>
    <numFmt numFmtId="179" formatCode="0.000_)"/>
    <numFmt numFmtId="180" formatCode="_ * #,##0.00_ ;_ * \-#,##0.00_ ;_ * &quot;-&quot;??_ ;_ @_ "/>
    <numFmt numFmtId="181" formatCode="_ &quot;R&quot;\ * #,##0.00_ ;_ &quot;R&quot;\ * \-#,##0.00_ ;_ &quot;R&quot;\ * &quot;-&quot;??_ ;_ @_ "/>
    <numFmt numFmtId="182" formatCode="_-&quot;€&quot;* #,##0.00_-;\-&quot;€&quot;* #,##0.00_-;_-&quot;€&quot;* &quot;-&quot;??_-;_-@_-"/>
    <numFmt numFmtId="183" formatCode="&quot;$&quot;#,##0.00\ ;\(&quot;$&quot;#,##0.00\)"/>
    <numFmt numFmtId="184" formatCode="_-&quot;£&quot;* #,##0.00_-;\-&quot;£&quot;* #,##0.00_-;_-&quot;£&quot;* &quot;-&quot;??_-;_-@_-"/>
    <numFmt numFmtId="185" formatCode="0.00_)"/>
    <numFmt numFmtId="186" formatCode="_-[$R-1C09]* #,##0.00_-;\-[$R-1C09]* #,##0.00_-;_-[$R-1C09]* &quot;-&quot;??_-;_-@_-"/>
    <numFmt numFmtId="187" formatCode="0.0%"/>
    <numFmt numFmtId="188" formatCode="&quot;R&quot;#,##0.00"/>
    <numFmt numFmtId="189" formatCode="0.0"/>
    <numFmt numFmtId="190" formatCode="#,##0.0"/>
    <numFmt numFmtId="191" formatCode="_-* #,##0.0_-;\-* #,##0.0_-;_-* &quot;-&quot;??_-;_-@_-"/>
    <numFmt numFmtId="192" formatCode="&quot;R&quot;\ #,##0.00"/>
    <numFmt numFmtId="193" formatCode="[$R-1C09]#,##0.00"/>
  </numFmts>
  <fonts count="49">
    <font>
      <sz val="11"/>
      <color theme="1"/>
      <name val="Calibri"/>
      <charset val="134"/>
      <scheme val="minor"/>
    </font>
    <font>
      <sz val="12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sz val="11"/>
      <name val="Arial"/>
      <charset val="134"/>
    </font>
    <font>
      <b/>
      <u/>
      <sz val="11"/>
      <name val="Arial"/>
      <charset val="134"/>
    </font>
    <font>
      <b/>
      <u/>
      <sz val="10"/>
      <name val="Arial"/>
      <charset val="134"/>
    </font>
    <font>
      <sz val="11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1"/>
      <color rgb="FFFF0000"/>
      <name val="Arial"/>
      <charset val="134"/>
    </font>
    <font>
      <sz val="12"/>
      <name val="Arial Narrow"/>
      <charset val="134"/>
    </font>
    <font>
      <sz val="10"/>
      <name val="Calibri"/>
      <charset val="134"/>
      <scheme val="minor"/>
    </font>
    <font>
      <b/>
      <u/>
      <sz val="14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name val="Tms Rmn"/>
      <charset val="134"/>
    </font>
    <font>
      <sz val="10"/>
      <name val="Times New Roman"/>
      <charset val="134"/>
    </font>
    <font>
      <sz val="11"/>
      <color indexed="8"/>
      <name val="Calibri"/>
      <charset val="134"/>
    </font>
    <font>
      <sz val="10"/>
      <name val="MS Sans Serif"/>
      <charset val="134"/>
    </font>
    <font>
      <sz val="10"/>
      <color rgb="FF000000"/>
      <name val="Times New Roman"/>
      <charset val="134"/>
    </font>
    <font>
      <sz val="11"/>
      <color rgb="FF9C6500"/>
      <name val="Calibri"/>
      <charset val="134"/>
      <scheme val="minor"/>
    </font>
    <font>
      <b/>
      <i/>
      <sz val="16"/>
      <name val="Helv"/>
      <charset val="134"/>
    </font>
    <font>
      <sz val="9"/>
      <name val="Book Antiqua"/>
      <charset val="134"/>
    </font>
    <font>
      <sz val="10"/>
      <color indexed="8"/>
      <name val="Arial"/>
      <charset val="134"/>
    </font>
    <font>
      <b/>
      <sz val="18"/>
      <color theme="3"/>
      <name val="Calibri Light"/>
      <charset val="134"/>
      <scheme val="major"/>
    </font>
    <font>
      <sz val="8"/>
      <color indexed="10"/>
      <name val="Arial Narrow"/>
      <charset val="134"/>
    </font>
    <font>
      <vertAlign val="superscript"/>
      <sz val="1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27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54" applyNumberFormat="0" applyFont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0" borderId="55" applyNumberFormat="0" applyFill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58" applyNumberFormat="0" applyAlignment="0" applyProtection="0"/>
    <xf numFmtId="0" fontId="27" fillId="9" borderId="59" applyNumberFormat="0" applyAlignment="0" applyProtection="0"/>
    <xf numFmtId="0" fontId="28" fillId="9" borderId="58" applyNumberFormat="0" applyAlignment="0" applyProtection="0"/>
    <xf numFmtId="0" fontId="29" fillId="10" borderId="60" applyNumberFormat="0" applyAlignment="0" applyProtection="0"/>
    <xf numFmtId="0" fontId="30" fillId="0" borderId="61" applyNumberFormat="0" applyFill="0" applyAlignment="0" applyProtection="0"/>
    <xf numFmtId="0" fontId="31" fillId="0" borderId="62" applyNumberFormat="0" applyFill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179" fontId="37" fillId="0" borderId="0"/>
    <xf numFmtId="179" fontId="37" fillId="0" borderId="0"/>
    <xf numFmtId="179" fontId="37" fillId="0" borderId="0"/>
    <xf numFmtId="179" fontId="37" fillId="0" borderId="0"/>
    <xf numFmtId="179" fontId="37" fillId="0" borderId="0"/>
    <xf numFmtId="179" fontId="37" fillId="0" borderId="0"/>
    <xf numFmtId="179" fontId="37" fillId="0" borderId="0"/>
    <xf numFmtId="179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" fontId="9" fillId="0" borderId="63" applyProtection="0"/>
    <xf numFmtId="176" fontId="39" fillId="0" borderId="0" applyFont="0" applyFill="0" applyBorder="0" applyAlignment="0" applyProtection="0"/>
    <xf numFmtId="176" fontId="0" fillId="0" borderId="0" applyFont="0" applyFill="0" applyBorder="0" applyAlignment="0" applyProtection="0"/>
    <xf numFmtId="4" fontId="9" fillId="0" borderId="63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0" fillId="0" borderId="0" applyFont="0" applyFill="0" applyBorder="0" applyAlignment="0" applyProtection="0"/>
    <xf numFmtId="176" fontId="9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9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3" fontId="9" fillId="0" borderId="64" applyProtection="0"/>
    <xf numFmtId="3" fontId="9" fillId="0" borderId="64" applyProtection="0"/>
    <xf numFmtId="3" fontId="9" fillId="0" borderId="64" applyProtection="0"/>
    <xf numFmtId="44" fontId="9" fillId="0" borderId="0" applyFont="0" applyFill="0" applyBorder="0" applyAlignment="0" applyProtection="0"/>
    <xf numFmtId="181" fontId="0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9" fillId="0" borderId="63" applyProtection="0">
      <alignment horizontal="right"/>
    </xf>
    <xf numFmtId="18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2" fontId="39" fillId="0" borderId="0" applyFont="0" applyFill="0" applyBorder="0" applyAlignment="0" applyProtection="0"/>
    <xf numFmtId="181" fontId="9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9" fillId="0" borderId="0"/>
    <xf numFmtId="0" fontId="42" fillId="38" borderId="0" applyNumberFormat="0" applyBorder="0" applyAlignment="0" applyProtection="0"/>
    <xf numFmtId="185" fontId="43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 applyNumberFormat="0" applyFill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9" fillId="0" borderId="0"/>
    <xf numFmtId="0" fontId="41" fillId="0" borderId="0"/>
    <xf numFmtId="0" fontId="41" fillId="0" borderId="0"/>
    <xf numFmtId="0" fontId="45" fillId="0" borderId="0" applyNumberFormat="0" applyFill="0" applyBorder="0" applyProtection="0"/>
    <xf numFmtId="0" fontId="9" fillId="0" borderId="0"/>
    <xf numFmtId="0" fontId="39" fillId="39" borderId="54" applyNumberFormat="0" applyFont="0" applyAlignment="0" applyProtection="0"/>
    <xf numFmtId="9" fontId="9" fillId="0" borderId="63" applyProtection="0">
      <alignment horizontal="right"/>
    </xf>
    <xf numFmtId="9" fontId="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>
      <alignment vertical="top"/>
    </xf>
  </cellStyleXfs>
  <cellXfs count="844">
    <xf numFmtId="0" fontId="0" fillId="0" borderId="0" xfId="0"/>
    <xf numFmtId="0" fontId="1" fillId="2" borderId="0" xfId="168" applyFont="1" applyFill="1"/>
    <xf numFmtId="177" fontId="1" fillId="2" borderId="0" xfId="168" applyNumberFormat="1" applyFont="1" applyFill="1"/>
    <xf numFmtId="0" fontId="1" fillId="0" borderId="0" xfId="168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177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0" xfId="168" applyFont="1" applyFill="1"/>
    <xf numFmtId="177" fontId="1" fillId="2" borderId="0" xfId="168" applyNumberFormat="1" applyFont="1" applyFill="1" applyAlignment="1">
      <alignment horizontal="center"/>
    </xf>
    <xf numFmtId="177" fontId="1" fillId="2" borderId="1" xfId="168" applyNumberFormat="1" applyFont="1" applyFill="1" applyBorder="1"/>
    <xf numFmtId="177" fontId="3" fillId="2" borderId="0" xfId="168" applyNumberFormat="1" applyFont="1" applyFill="1"/>
    <xf numFmtId="177" fontId="1" fillId="0" borderId="0" xfId="168" applyNumberFormat="1" applyFont="1"/>
    <xf numFmtId="0" fontId="1" fillId="2" borderId="1" xfId="168" applyFont="1" applyFill="1" applyBorder="1"/>
    <xf numFmtId="177" fontId="3" fillId="2" borderId="1" xfId="168" applyNumberFormat="1" applyFont="1" applyFill="1" applyBorder="1"/>
    <xf numFmtId="0" fontId="1" fillId="2" borderId="2" xfId="168" applyFont="1" applyFill="1" applyBorder="1"/>
    <xf numFmtId="177" fontId="1" fillId="2" borderId="2" xfId="168" applyNumberFormat="1" applyFont="1" applyFill="1" applyBorder="1"/>
    <xf numFmtId="0" fontId="3" fillId="0" borderId="0" xfId="168" applyFont="1"/>
    <xf numFmtId="0" fontId="1" fillId="0" borderId="3" xfId="168" applyFont="1" applyBorder="1"/>
    <xf numFmtId="0" fontId="1" fillId="0" borderId="2" xfId="168" applyFont="1" applyBorder="1"/>
    <xf numFmtId="177" fontId="1" fillId="0" borderId="4" xfId="168" applyNumberFormat="1" applyFont="1" applyBorder="1"/>
    <xf numFmtId="0" fontId="1" fillId="0" borderId="5" xfId="168" applyFont="1" applyBorder="1"/>
    <xf numFmtId="0" fontId="1" fillId="0" borderId="6" xfId="168" applyFont="1" applyBorder="1"/>
    <xf numFmtId="0" fontId="1" fillId="0" borderId="7" xfId="168" applyFont="1" applyBorder="1"/>
    <xf numFmtId="177" fontId="1" fillId="0" borderId="1" xfId="168" applyNumberFormat="1" applyFont="1" applyBorder="1"/>
    <xf numFmtId="0" fontId="1" fillId="0" borderId="8" xfId="168" applyFont="1" applyBorder="1"/>
    <xf numFmtId="0" fontId="1" fillId="0" borderId="1" xfId="168" applyFont="1" applyBorder="1"/>
    <xf numFmtId="0" fontId="1" fillId="0" borderId="9" xfId="168" applyFont="1" applyBorder="1"/>
    <xf numFmtId="180" fontId="1" fillId="2" borderId="0" xfId="168" applyNumberFormat="1" applyFont="1" applyFill="1"/>
    <xf numFmtId="177" fontId="1" fillId="2" borderId="1" xfId="119" applyNumberFormat="1" applyFont="1" applyFill="1" applyBorder="1"/>
    <xf numFmtId="4" fontId="3" fillId="2" borderId="0" xfId="168" applyNumberFormat="1" applyFont="1" applyFill="1"/>
    <xf numFmtId="177" fontId="3" fillId="0" borderId="0" xfId="168" applyNumberFormat="1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177" fontId="4" fillId="2" borderId="0" xfId="0" applyNumberFormat="1" applyFont="1" applyFill="1" applyAlignment="1">
      <alignment horizontal="right"/>
    </xf>
    <xf numFmtId="0" fontId="4" fillId="0" borderId="0" xfId="0" applyFont="1"/>
    <xf numFmtId="176" fontId="2" fillId="2" borderId="0" xfId="1" applyFont="1" applyFill="1" applyBorder="1" applyAlignment="1">
      <alignment horizontal="right"/>
    </xf>
    <xf numFmtId="176" fontId="4" fillId="2" borderId="0" xfId="1" applyFont="1" applyFill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/>
    <xf numFmtId="0" fontId="2" fillId="2" borderId="7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16" xfId="0" applyFont="1" applyFill="1" applyBorder="1" applyAlignment="1">
      <alignment horizontal="right"/>
    </xf>
    <xf numFmtId="176" fontId="2" fillId="2" borderId="16" xfId="1" applyFont="1" applyFill="1" applyBorder="1" applyAlignment="1">
      <alignment horizontal="right"/>
    </xf>
    <xf numFmtId="176" fontId="2" fillId="2" borderId="17" xfId="1" applyFont="1" applyFill="1" applyBorder="1" applyAlignment="1">
      <alignment horizontal="right"/>
    </xf>
    <xf numFmtId="0" fontId="5" fillId="2" borderId="16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right"/>
    </xf>
    <xf numFmtId="176" fontId="4" fillId="2" borderId="16" xfId="1" applyFont="1" applyFill="1" applyBorder="1" applyAlignment="1">
      <alignment horizontal="right"/>
    </xf>
    <xf numFmtId="176" fontId="4" fillId="2" borderId="17" xfId="1" applyFont="1" applyFill="1" applyBorder="1" applyAlignment="1">
      <alignment horizontal="righ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/>
    <xf numFmtId="43" fontId="4" fillId="2" borderId="16" xfId="1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186" fontId="4" fillId="2" borderId="16" xfId="1" applyNumberFormat="1" applyFont="1" applyFill="1" applyBorder="1" applyAlignment="1">
      <alignment horizontal="right"/>
    </xf>
    <xf numFmtId="186" fontId="4" fillId="2" borderId="16" xfId="154" applyNumberFormat="1" applyFont="1" applyFill="1" applyBorder="1" applyAlignment="1">
      <alignment horizontal="right"/>
    </xf>
    <xf numFmtId="186" fontId="4" fillId="2" borderId="17" xfId="1" applyNumberFormat="1" applyFont="1" applyFill="1" applyBorder="1" applyAlignment="1">
      <alignment horizontal="right"/>
    </xf>
    <xf numFmtId="181" fontId="4" fillId="2" borderId="16" xfId="195" applyNumberFormat="1" applyFont="1" applyFill="1" applyBorder="1" applyAlignment="1" applyProtection="1">
      <alignment horizontal="right"/>
      <protection locked="0"/>
    </xf>
    <xf numFmtId="177" fontId="4" fillId="2" borderId="17" xfId="1" applyNumberFormat="1" applyFont="1" applyFill="1" applyBorder="1" applyAlignment="1">
      <alignment horizontal="right"/>
    </xf>
    <xf numFmtId="186" fontId="4" fillId="2" borderId="0" xfId="0" applyNumberFormat="1" applyFont="1" applyFill="1" applyAlignment="1">
      <alignment horizontal="center"/>
    </xf>
    <xf numFmtId="9" fontId="4" fillId="2" borderId="16" xfId="0" applyNumberFormat="1" applyFont="1" applyFill="1" applyBorder="1" applyAlignment="1">
      <alignment horizontal="right"/>
    </xf>
    <xf numFmtId="181" fontId="4" fillId="2" borderId="16" xfId="262" applyNumberFormat="1" applyFont="1" applyFill="1" applyBorder="1" applyProtection="1">
      <alignment horizontal="right"/>
      <protection locked="0"/>
    </xf>
    <xf numFmtId="9" fontId="4" fillId="2" borderId="16" xfId="3" applyFont="1" applyFill="1" applyBorder="1" applyAlignment="1">
      <alignment horizontal="right"/>
    </xf>
    <xf numFmtId="0" fontId="4" fillId="2" borderId="16" xfId="180" applyFont="1" applyFill="1" applyBorder="1" applyAlignment="1">
      <alignment horizontal="left" wrapText="1"/>
    </xf>
    <xf numFmtId="0" fontId="2" fillId="2" borderId="15" xfId="195" applyFont="1" applyFill="1" applyBorder="1" applyProtection="1">
      <protection locked="0"/>
    </xf>
    <xf numFmtId="0" fontId="2" fillId="2" borderId="16" xfId="195" applyFont="1" applyFill="1" applyBorder="1" applyProtection="1">
      <protection locked="0"/>
    </xf>
    <xf numFmtId="0" fontId="2" fillId="2" borderId="7" xfId="195" applyFont="1" applyFill="1" applyBorder="1" applyAlignment="1" applyProtection="1">
      <alignment horizontal="center"/>
      <protection locked="0"/>
    </xf>
    <xf numFmtId="2" fontId="4" fillId="2" borderId="0" xfId="195" applyNumberFormat="1" applyFont="1" applyFill="1" applyAlignment="1" applyProtection="1">
      <alignment horizontal="center"/>
      <protection locked="0"/>
    </xf>
    <xf numFmtId="0" fontId="4" fillId="2" borderId="16" xfId="195" applyFont="1" applyFill="1" applyBorder="1" applyAlignment="1" applyProtection="1">
      <alignment horizontal="right"/>
      <protection locked="0"/>
    </xf>
    <xf numFmtId="2" fontId="4" fillId="2" borderId="16" xfId="195" applyNumberFormat="1" applyFont="1" applyFill="1" applyBorder="1" applyAlignment="1" applyProtection="1">
      <alignment horizontal="right"/>
      <protection locked="0"/>
    </xf>
    <xf numFmtId="181" fontId="4" fillId="2" borderId="17" xfId="154" applyNumberFormat="1" applyFont="1" applyFill="1" applyBorder="1" applyAlignment="1">
      <alignment horizontal="right"/>
    </xf>
    <xf numFmtId="0" fontId="4" fillId="2" borderId="16" xfId="195" applyFont="1" applyFill="1" applyBorder="1" applyProtection="1">
      <protection locked="0"/>
    </xf>
    <xf numFmtId="0" fontId="4" fillId="2" borderId="7" xfId="195" applyFont="1" applyFill="1" applyBorder="1" applyAlignment="1" applyProtection="1">
      <alignment horizontal="center"/>
      <protection locked="0"/>
    </xf>
    <xf numFmtId="3" fontId="4" fillId="2" borderId="16" xfId="154" applyFont="1" applyFill="1" applyBorder="1" applyAlignment="1" applyProtection="1">
      <alignment horizontal="right"/>
      <protection locked="0"/>
    </xf>
    <xf numFmtId="181" fontId="4" fillId="2" borderId="16" xfId="73" applyNumberFormat="1" applyFont="1" applyFill="1" applyBorder="1" applyAlignment="1" applyProtection="1">
      <alignment horizontal="right"/>
      <protection locked="0"/>
    </xf>
    <xf numFmtId="0" fontId="4" fillId="2" borderId="15" xfId="195" applyFont="1" applyFill="1" applyBorder="1" applyProtection="1">
      <protection locked="0"/>
    </xf>
    <xf numFmtId="2" fontId="4" fillId="2" borderId="0" xfId="154" applyNumberFormat="1" applyFont="1" applyFill="1" applyBorder="1" applyAlignment="1" applyProtection="1">
      <alignment horizontal="center"/>
      <protection locked="0"/>
    </xf>
    <xf numFmtId="9" fontId="4" fillId="2" borderId="7" xfId="195" applyNumberFormat="1" applyFont="1" applyFill="1" applyBorder="1" applyAlignment="1" applyProtection="1">
      <alignment horizontal="center"/>
      <protection locked="0"/>
    </xf>
    <xf numFmtId="181" fontId="4" fillId="2" borderId="16" xfId="154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76" fontId="2" fillId="2" borderId="15" xfId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176" fontId="4" fillId="2" borderId="15" xfId="1" applyFont="1" applyFill="1" applyBorder="1" applyAlignment="1">
      <alignment horizontal="right"/>
    </xf>
    <xf numFmtId="43" fontId="4" fillId="2" borderId="15" xfId="1" applyNumberFormat="1" applyFont="1" applyFill="1" applyBorder="1" applyAlignment="1">
      <alignment horizontal="right"/>
    </xf>
    <xf numFmtId="43" fontId="4" fillId="2" borderId="17" xfId="1" applyNumberFormat="1" applyFont="1" applyFill="1" applyBorder="1" applyAlignment="1">
      <alignment horizontal="right"/>
    </xf>
    <xf numFmtId="186" fontId="4" fillId="2" borderId="15" xfId="1" applyNumberFormat="1" applyFont="1" applyFill="1" applyBorder="1" applyAlignment="1">
      <alignment horizontal="right"/>
    </xf>
    <xf numFmtId="186" fontId="4" fillId="2" borderId="16" xfId="119" applyNumberFormat="1" applyFont="1" applyFill="1" applyBorder="1" applyAlignment="1">
      <alignment horizontal="right"/>
    </xf>
    <xf numFmtId="186" fontId="4" fillId="2" borderId="6" xfId="185" applyNumberFormat="1" applyFont="1" applyFill="1" applyBorder="1" applyAlignment="1">
      <alignment horizontal="right"/>
    </xf>
    <xf numFmtId="43" fontId="4" fillId="2" borderId="16" xfId="119" applyFont="1" applyFill="1" applyBorder="1" applyAlignment="1">
      <alignment horizontal="right"/>
    </xf>
    <xf numFmtId="177" fontId="4" fillId="2" borderId="15" xfId="1" applyNumberFormat="1" applyFont="1" applyFill="1" applyBorder="1" applyAlignment="1">
      <alignment horizontal="right"/>
    </xf>
    <xf numFmtId="10" fontId="4" fillId="2" borderId="16" xfId="1" applyNumberFormat="1" applyFont="1" applyFill="1" applyBorder="1" applyAlignment="1">
      <alignment horizontal="right"/>
    </xf>
    <xf numFmtId="9" fontId="4" fillId="2" borderId="15" xfId="1" applyNumberFormat="1" applyFont="1" applyFill="1" applyBorder="1" applyAlignment="1">
      <alignment horizontal="right"/>
    </xf>
    <xf numFmtId="187" fontId="4" fillId="2" borderId="16" xfId="268" applyNumberFormat="1" applyFont="1" applyFill="1" applyBorder="1" applyAlignment="1">
      <alignment horizontal="right"/>
    </xf>
    <xf numFmtId="9" fontId="4" fillId="2" borderId="17" xfId="1" applyNumberFormat="1" applyFont="1" applyFill="1" applyBorder="1" applyAlignment="1">
      <alignment horizontal="right"/>
    </xf>
    <xf numFmtId="9" fontId="4" fillId="2" borderId="16" xfId="1" applyNumberFormat="1" applyFont="1" applyFill="1" applyBorder="1" applyAlignment="1">
      <alignment horizontal="right"/>
    </xf>
    <xf numFmtId="176" fontId="4" fillId="2" borderId="0" xfId="1" applyFont="1" applyFill="1" applyBorder="1" applyAlignment="1">
      <alignment horizontal="right"/>
    </xf>
    <xf numFmtId="181" fontId="2" fillId="2" borderId="10" xfId="0" applyNumberFormat="1" applyFont="1" applyFill="1" applyBorder="1" applyAlignment="1" applyProtection="1">
      <alignment horizontal="right"/>
      <protection locked="0"/>
    </xf>
    <xf numFmtId="186" fontId="4" fillId="2" borderId="16" xfId="2" applyNumberFormat="1" applyFont="1" applyFill="1" applyBorder="1" applyAlignment="1">
      <alignment horizontal="right"/>
    </xf>
    <xf numFmtId="177" fontId="4" fillId="2" borderId="16" xfId="2" applyFont="1" applyFill="1" applyBorder="1" applyAlignment="1">
      <alignment horizontal="right"/>
    </xf>
    <xf numFmtId="188" fontId="4" fillId="2" borderId="0" xfId="0" applyNumberFormat="1" applyFont="1" applyFill="1" applyAlignment="1">
      <alignment horizontal="right"/>
    </xf>
    <xf numFmtId="181" fontId="4" fillId="2" borderId="16" xfId="1" applyNumberFormat="1" applyFont="1" applyFill="1" applyBorder="1" applyAlignment="1">
      <alignment horizontal="right"/>
    </xf>
    <xf numFmtId="177" fontId="2" fillId="2" borderId="12" xfId="0" applyNumberFormat="1" applyFont="1" applyFill="1" applyBorder="1" applyAlignment="1">
      <alignment horizontal="right"/>
    </xf>
    <xf numFmtId="177" fontId="2" fillId="2" borderId="20" xfId="0" applyNumberFormat="1" applyFont="1" applyFill="1" applyBorder="1" applyAlignment="1">
      <alignment horizontal="right"/>
    </xf>
    <xf numFmtId="177" fontId="4" fillId="2" borderId="21" xfId="195" applyNumberFormat="1" applyFont="1" applyFill="1" applyBorder="1" applyAlignment="1" applyProtection="1">
      <alignment horizontal="center"/>
      <protection locked="0"/>
    </xf>
    <xf numFmtId="177" fontId="4" fillId="2" borderId="22" xfId="0" applyNumberFormat="1" applyFont="1" applyFill="1" applyBorder="1" applyAlignment="1">
      <alignment horizontal="right"/>
    </xf>
    <xf numFmtId="186" fontId="4" fillId="2" borderId="21" xfId="137" applyNumberFormat="1" applyFont="1" applyFill="1" applyBorder="1" applyAlignment="1">
      <alignment horizontal="right"/>
    </xf>
    <xf numFmtId="186" fontId="4" fillId="2" borderId="6" xfId="138" applyNumberFormat="1" applyFont="1" applyFill="1" applyBorder="1" applyAlignment="1">
      <alignment horizontal="right"/>
    </xf>
    <xf numFmtId="180" fontId="4" fillId="2" borderId="21" xfId="137" applyFont="1" applyFill="1" applyBorder="1" applyAlignment="1">
      <alignment horizontal="right"/>
    </xf>
    <xf numFmtId="180" fontId="4" fillId="2" borderId="6" xfId="138" applyFont="1" applyFill="1" applyBorder="1" applyAlignment="1">
      <alignment horizontal="right"/>
    </xf>
    <xf numFmtId="10" fontId="4" fillId="2" borderId="21" xfId="137" applyNumberFormat="1" applyFont="1" applyFill="1" applyBorder="1" applyAlignment="1">
      <alignment horizontal="right"/>
    </xf>
    <xf numFmtId="10" fontId="4" fillId="2" borderId="6" xfId="138" applyNumberFormat="1" applyFont="1" applyFill="1" applyBorder="1" applyAlignment="1">
      <alignment horizontal="right"/>
    </xf>
    <xf numFmtId="177" fontId="4" fillId="0" borderId="0" xfId="0" applyNumberFormat="1" applyFont="1"/>
    <xf numFmtId="0" fontId="4" fillId="2" borderId="23" xfId="0" applyFont="1" applyFill="1" applyBorder="1"/>
    <xf numFmtId="0" fontId="4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7" fontId="2" fillId="2" borderId="13" xfId="0" applyNumberFormat="1" applyFont="1" applyFill="1" applyBorder="1"/>
    <xf numFmtId="177" fontId="2" fillId="2" borderId="0" xfId="0" applyNumberFormat="1" applyFont="1" applyFill="1"/>
    <xf numFmtId="0" fontId="2" fillId="2" borderId="26" xfId="0" applyFont="1" applyFill="1" applyBorder="1" applyAlignment="1">
      <alignment horizontal="left"/>
    </xf>
    <xf numFmtId="0" fontId="2" fillId="2" borderId="0" xfId="0" applyFont="1" applyFill="1"/>
    <xf numFmtId="0" fontId="2" fillId="2" borderId="21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1" xfId="195" applyFont="1" applyFill="1" applyBorder="1" applyAlignment="1" applyProtection="1">
      <alignment horizontal="center"/>
      <protection locked="0"/>
    </xf>
    <xf numFmtId="2" fontId="7" fillId="2" borderId="27" xfId="258" applyNumberFormat="1" applyFont="1" applyFill="1" applyBorder="1" applyAlignment="1">
      <alignment horizontal="left" vertical="top" shrinkToFit="1"/>
    </xf>
    <xf numFmtId="0" fontId="4" fillId="2" borderId="28" xfId="258" applyFont="1" applyFill="1" applyBorder="1" applyAlignment="1">
      <alignment horizontal="left" vertical="top" wrapText="1"/>
    </xf>
    <xf numFmtId="0" fontId="4" fillId="2" borderId="28" xfId="258" applyFont="1" applyFill="1" applyBorder="1" applyAlignment="1">
      <alignment horizontal="center" vertical="top" wrapText="1"/>
    </xf>
    <xf numFmtId="189" fontId="7" fillId="2" borderId="28" xfId="258" applyNumberFormat="1" applyFont="1" applyFill="1" applyBorder="1" applyAlignment="1">
      <alignment horizontal="center" shrinkToFit="1"/>
    </xf>
    <xf numFmtId="2" fontId="7" fillId="2" borderId="28" xfId="258" applyNumberFormat="1" applyFont="1" applyFill="1" applyBorder="1" applyAlignment="1">
      <alignment horizontal="right" vertical="top" shrinkToFit="1"/>
    </xf>
    <xf numFmtId="0" fontId="7" fillId="2" borderId="27" xfId="258" applyFont="1" applyFill="1" applyBorder="1" applyAlignment="1">
      <alignment horizontal="left" wrapText="1"/>
    </xf>
    <xf numFmtId="0" fontId="7" fillId="2" borderId="28" xfId="258" applyFont="1" applyFill="1" applyBorder="1" applyAlignment="1">
      <alignment horizontal="left" wrapText="1"/>
    </xf>
    <xf numFmtId="0" fontId="7" fillId="2" borderId="28" xfId="258" applyFont="1" applyFill="1" applyBorder="1" applyAlignment="1">
      <alignment horizontal="center" wrapText="1"/>
    </xf>
    <xf numFmtId="0" fontId="7" fillId="2" borderId="27" xfId="258" applyFont="1" applyFill="1" applyBorder="1" applyAlignment="1">
      <alignment horizontal="left" vertical="center" wrapText="1"/>
    </xf>
    <xf numFmtId="4" fontId="7" fillId="2" borderId="28" xfId="258" applyNumberFormat="1" applyFont="1" applyFill="1" applyBorder="1" applyAlignment="1">
      <alignment horizontal="right" vertical="top" shrinkToFit="1"/>
    </xf>
    <xf numFmtId="190" fontId="7" fillId="2" borderId="28" xfId="258" applyNumberFormat="1" applyFont="1" applyFill="1" applyBorder="1" applyAlignment="1">
      <alignment horizontal="center" shrinkToFit="1"/>
    </xf>
    <xf numFmtId="9" fontId="7" fillId="2" borderId="28" xfId="258" applyNumberFormat="1" applyFont="1" applyFill="1" applyBorder="1" applyAlignment="1">
      <alignment horizontal="right" vertical="top" shrinkToFit="1"/>
    </xf>
    <xf numFmtId="0" fontId="7" fillId="0" borderId="28" xfId="258" applyFont="1" applyBorder="1" applyAlignment="1">
      <alignment horizontal="left" wrapText="1"/>
    </xf>
    <xf numFmtId="0" fontId="7" fillId="0" borderId="28" xfId="258" applyFont="1" applyBorder="1" applyAlignment="1">
      <alignment horizontal="center" wrapText="1"/>
    </xf>
    <xf numFmtId="4" fontId="7" fillId="0" borderId="28" xfId="258" applyNumberFormat="1" applyFont="1" applyBorder="1" applyAlignment="1">
      <alignment horizontal="right" vertical="top" shrinkToFit="1"/>
    </xf>
    <xf numFmtId="181" fontId="4" fillId="0" borderId="16" xfId="195" applyNumberFormat="1" applyFont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27" xfId="258" applyFont="1" applyBorder="1" applyAlignment="1">
      <alignment horizontal="left" wrapText="1"/>
    </xf>
    <xf numFmtId="191" fontId="7" fillId="0" borderId="28" xfId="150" applyNumberFormat="1" applyFont="1" applyFill="1" applyBorder="1" applyAlignment="1">
      <alignment vertical="center" wrapText="1"/>
    </xf>
    <xf numFmtId="0" fontId="2" fillId="2" borderId="21" xfId="195" applyFont="1" applyFill="1" applyBorder="1" applyProtection="1">
      <protection locked="0"/>
    </xf>
    <xf numFmtId="43" fontId="4" fillId="0" borderId="16" xfId="1" applyNumberFormat="1" applyFont="1" applyFill="1" applyBorder="1" applyAlignment="1">
      <alignment horizontal="right"/>
    </xf>
    <xf numFmtId="176" fontId="4" fillId="0" borderId="17" xfId="1" applyFont="1" applyFill="1" applyBorder="1" applyAlignment="1">
      <alignment horizontal="right"/>
    </xf>
    <xf numFmtId="43" fontId="4" fillId="0" borderId="15" xfId="1" applyNumberFormat="1" applyFont="1" applyFill="1" applyBorder="1" applyAlignment="1">
      <alignment horizontal="right"/>
    </xf>
    <xf numFmtId="176" fontId="4" fillId="0" borderId="16" xfId="1" applyFont="1" applyFill="1" applyBorder="1" applyAlignment="1">
      <alignment horizontal="right"/>
    </xf>
    <xf numFmtId="43" fontId="4" fillId="0" borderId="17" xfId="1" applyNumberFormat="1" applyFont="1" applyFill="1" applyBorder="1" applyAlignment="1">
      <alignment horizontal="right"/>
    </xf>
    <xf numFmtId="176" fontId="4" fillId="0" borderId="15" xfId="1" applyFont="1" applyFill="1" applyBorder="1" applyAlignment="1">
      <alignment horizontal="right"/>
    </xf>
    <xf numFmtId="177" fontId="2" fillId="2" borderId="18" xfId="0" applyNumberFormat="1" applyFont="1" applyFill="1" applyBorder="1" applyAlignment="1">
      <alignment horizontal="right"/>
    </xf>
    <xf numFmtId="177" fontId="4" fillId="0" borderId="21" xfId="195" applyNumberFormat="1" applyFont="1" applyBorder="1" applyAlignment="1" applyProtection="1">
      <alignment horizontal="center"/>
      <protection locked="0"/>
    </xf>
    <xf numFmtId="177" fontId="4" fillId="0" borderId="22" xfId="0" applyNumberFormat="1" applyFont="1" applyBorder="1" applyAlignment="1">
      <alignment horizontal="right"/>
    </xf>
    <xf numFmtId="186" fontId="4" fillId="0" borderId="0" xfId="0" applyNumberFormat="1" applyFont="1"/>
    <xf numFmtId="0" fontId="4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6" xfId="0" applyFont="1" applyFill="1" applyBorder="1"/>
    <xf numFmtId="2" fontId="2" fillId="2" borderId="21" xfId="0" applyNumberFormat="1" applyFont="1" applyFill="1" applyBorder="1" applyAlignment="1">
      <alignment horizontal="center"/>
    </xf>
    <xf numFmtId="186" fontId="2" fillId="2" borderId="17" xfId="0" applyNumberFormat="1" applyFont="1" applyFill="1" applyBorder="1" applyAlignment="1">
      <alignment horizontal="right"/>
    </xf>
    <xf numFmtId="186" fontId="2" fillId="2" borderId="16" xfId="1" applyNumberFormat="1" applyFont="1" applyFill="1" applyBorder="1" applyAlignment="1">
      <alignment horizontal="right"/>
    </xf>
    <xf numFmtId="186" fontId="2" fillId="2" borderId="16" xfId="0" applyNumberFormat="1" applyFont="1" applyFill="1" applyBorder="1" applyAlignment="1">
      <alignment horizontal="right"/>
    </xf>
    <xf numFmtId="0" fontId="3" fillId="2" borderId="6" xfId="168" applyFont="1" applyFill="1" applyBorder="1"/>
    <xf numFmtId="0" fontId="4" fillId="2" borderId="6" xfId="0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186" fontId="4" fillId="2" borderId="17" xfId="0" applyNumberFormat="1" applyFont="1" applyFill="1" applyBorder="1" applyAlignment="1">
      <alignment horizontal="right"/>
    </xf>
    <xf numFmtId="186" fontId="4" fillId="2" borderId="16" xfId="0" applyNumberFormat="1" applyFont="1" applyFill="1" applyBorder="1" applyAlignment="1">
      <alignment horizontal="right"/>
    </xf>
    <xf numFmtId="0" fontId="4" fillId="2" borderId="26" xfId="0" applyFont="1" applyFill="1" applyBorder="1" applyAlignment="1">
      <alignment horizontal="left"/>
    </xf>
    <xf numFmtId="0" fontId="4" fillId="2" borderId="6" xfId="0" applyFont="1" applyFill="1" applyBorder="1"/>
    <xf numFmtId="0" fontId="2" fillId="0" borderId="6" xfId="0" applyFont="1" applyBorder="1"/>
    <xf numFmtId="0" fontId="8" fillId="0" borderId="6" xfId="0" applyFont="1" applyBorder="1"/>
    <xf numFmtId="0" fontId="9" fillId="0" borderId="21" xfId="0" applyFont="1" applyBorder="1"/>
    <xf numFmtId="0" fontId="4" fillId="0" borderId="15" xfId="0" applyFont="1" applyBorder="1"/>
    <xf numFmtId="0" fontId="4" fillId="0" borderId="6" xfId="0" applyFont="1" applyBorder="1"/>
    <xf numFmtId="0" fontId="4" fillId="2" borderId="26" xfId="0" applyFont="1" applyFill="1" applyBorder="1" applyAlignment="1">
      <alignment horizontal="right"/>
    </xf>
    <xf numFmtId="0" fontId="2" fillId="2" borderId="26" xfId="181" applyFont="1" applyFill="1" applyBorder="1" applyAlignment="1">
      <alignment horizontal="center"/>
    </xf>
    <xf numFmtId="0" fontId="4" fillId="2" borderId="21" xfId="181" applyFont="1" applyFill="1" applyBorder="1"/>
    <xf numFmtId="0" fontId="4" fillId="2" borderId="21" xfId="181" applyFont="1" applyFill="1" applyBorder="1" applyAlignment="1">
      <alignment horizontal="center"/>
    </xf>
    <xf numFmtId="2" fontId="4" fillId="2" borderId="21" xfId="181" applyNumberFormat="1" applyFont="1" applyFill="1" applyBorder="1" applyAlignment="1">
      <alignment horizontal="center"/>
    </xf>
    <xf numFmtId="186" fontId="4" fillId="2" borderId="17" xfId="181" applyNumberFormat="1" applyFont="1" applyFill="1" applyBorder="1" applyAlignment="1">
      <alignment horizontal="right"/>
    </xf>
    <xf numFmtId="186" fontId="4" fillId="2" borderId="16" xfId="181" applyNumberFormat="1" applyFont="1" applyFill="1" applyBorder="1" applyAlignment="1">
      <alignment horizontal="right"/>
    </xf>
    <xf numFmtId="0" fontId="4" fillId="2" borderId="6" xfId="181" applyFont="1" applyFill="1" applyBorder="1" applyAlignment="1">
      <alignment horizontal="left"/>
    </xf>
    <xf numFmtId="0" fontId="2" fillId="2" borderId="6" xfId="181" applyFont="1" applyFill="1" applyBorder="1" applyAlignment="1">
      <alignment horizontal="left"/>
    </xf>
    <xf numFmtId="0" fontId="4" fillId="2" borderId="6" xfId="181" applyFont="1" applyFill="1" applyBorder="1"/>
    <xf numFmtId="186" fontId="4" fillId="2" borderId="16" xfId="168" applyNumberFormat="1" applyFont="1" applyFill="1" applyBorder="1" applyAlignment="1">
      <alignment horizontal="right"/>
    </xf>
    <xf numFmtId="2" fontId="2" fillId="2" borderId="21" xfId="18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 wrapText="1"/>
    </xf>
    <xf numFmtId="2" fontId="8" fillId="2" borderId="21" xfId="119" applyNumberFormat="1" applyFont="1" applyFill="1" applyBorder="1" applyAlignment="1">
      <alignment horizontal="center" vertical="center"/>
    </xf>
    <xf numFmtId="43" fontId="9" fillId="2" borderId="7" xfId="119" applyFont="1" applyFill="1" applyBorder="1" applyAlignment="1">
      <alignment horizontal="center"/>
    </xf>
    <xf numFmtId="43" fontId="9" fillId="2" borderId="21" xfId="119" applyFont="1" applyFill="1" applyBorder="1" applyAlignment="1">
      <alignment horizontal="center"/>
    </xf>
    <xf numFmtId="2" fontId="8" fillId="2" borderId="21" xfId="119" applyNumberFormat="1" applyFont="1" applyFill="1" applyBorder="1" applyAlignment="1">
      <alignment horizontal="center"/>
    </xf>
    <xf numFmtId="2" fontId="8" fillId="2" borderId="21" xfId="119" applyNumberFormat="1" applyFont="1" applyFill="1" applyBorder="1" applyAlignment="1">
      <alignment horizontal="center" wrapText="1"/>
    </xf>
    <xf numFmtId="43" fontId="9" fillId="2" borderId="7" xfId="119" applyFont="1" applyFill="1" applyBorder="1" applyAlignment="1">
      <alignment horizontal="center" wrapText="1"/>
    </xf>
    <xf numFmtId="2" fontId="8" fillId="2" borderId="21" xfId="119" applyNumberFormat="1" applyFont="1" applyFill="1" applyBorder="1" applyAlignment="1">
      <alignment wrapText="1"/>
    </xf>
    <xf numFmtId="0" fontId="4" fillId="2" borderId="26" xfId="181" applyFont="1" applyFill="1" applyBorder="1"/>
    <xf numFmtId="0" fontId="4" fillId="2" borderId="6" xfId="168" applyFont="1" applyFill="1" applyBorder="1" applyAlignment="1">
      <alignment horizontal="left" wrapText="1"/>
    </xf>
    <xf numFmtId="0" fontId="2" fillId="2" borderId="21" xfId="181" applyFont="1" applyFill="1" applyBorder="1" applyAlignment="1">
      <alignment horizontal="left"/>
    </xf>
    <xf numFmtId="0" fontId="4" fillId="2" borderId="0" xfId="181" applyFont="1" applyFill="1" applyAlignment="1">
      <alignment horizontal="center"/>
    </xf>
    <xf numFmtId="0" fontId="4" fillId="2" borderId="21" xfId="0" applyFont="1" applyFill="1" applyBorder="1" applyAlignment="1">
      <alignment wrapText="1"/>
    </xf>
    <xf numFmtId="0" fontId="4" fillId="2" borderId="6" xfId="181" applyFont="1" applyFill="1" applyBorder="1" applyAlignment="1">
      <alignment wrapText="1"/>
    </xf>
    <xf numFmtId="0" fontId="2" fillId="2" borderId="6" xfId="181" applyFont="1" applyFill="1" applyBorder="1"/>
    <xf numFmtId="0" fontId="2" fillId="2" borderId="21" xfId="181" applyFont="1" applyFill="1" applyBorder="1"/>
    <xf numFmtId="0" fontId="4" fillId="2" borderId="7" xfId="181" applyFont="1" applyFill="1" applyBorder="1" applyAlignment="1">
      <alignment horizontal="center"/>
    </xf>
    <xf numFmtId="2" fontId="2" fillId="2" borderId="26" xfId="182" applyNumberFormat="1" applyFont="1" applyFill="1" applyBorder="1" applyAlignment="1">
      <alignment horizontal="center"/>
    </xf>
    <xf numFmtId="0" fontId="4" fillId="2" borderId="21" xfId="182" applyFont="1" applyFill="1" applyBorder="1"/>
    <xf numFmtId="49" fontId="4" fillId="2" borderId="21" xfId="168" applyNumberFormat="1" applyFont="1" applyFill="1" applyBorder="1" applyAlignment="1">
      <alignment horizontal="center"/>
    </xf>
    <xf numFmtId="186" fontId="4" fillId="2" borderId="7" xfId="181" applyNumberFormat="1" applyFont="1" applyFill="1" applyBorder="1" applyAlignment="1">
      <alignment horizontal="right"/>
    </xf>
    <xf numFmtId="186" fontId="4" fillId="2" borderId="21" xfId="181" applyNumberFormat="1" applyFont="1" applyFill="1" applyBorder="1" applyAlignment="1">
      <alignment horizontal="right"/>
    </xf>
    <xf numFmtId="0" fontId="2" fillId="2" borderId="33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2" fillId="2" borderId="35" xfId="0" applyFont="1" applyFill="1" applyBorder="1" applyAlignment="1">
      <alignment horizontal="right"/>
    </xf>
    <xf numFmtId="186" fontId="2" fillId="2" borderId="15" xfId="0" applyNumberFormat="1" applyFont="1" applyFill="1" applyBorder="1" applyAlignment="1">
      <alignment horizontal="right"/>
    </xf>
    <xf numFmtId="186" fontId="2" fillId="2" borderId="0" xfId="1" applyNumberFormat="1" applyFont="1" applyFill="1" applyBorder="1" applyAlignment="1">
      <alignment horizontal="right"/>
    </xf>
    <xf numFmtId="186" fontId="4" fillId="2" borderId="15" xfId="0" applyNumberFormat="1" applyFont="1" applyFill="1" applyBorder="1" applyAlignment="1">
      <alignment horizontal="right"/>
    </xf>
    <xf numFmtId="186" fontId="4" fillId="2" borderId="0" xfId="1" applyNumberFormat="1" applyFont="1" applyFill="1" applyBorder="1" applyAlignment="1">
      <alignment horizontal="right"/>
    </xf>
    <xf numFmtId="186" fontId="4" fillId="2" borderId="6" xfId="0" applyNumberFormat="1" applyFont="1" applyFill="1" applyBorder="1" applyAlignment="1">
      <alignment horizontal="right"/>
    </xf>
    <xf numFmtId="186" fontId="4" fillId="2" borderId="16" xfId="0" applyNumberFormat="1" applyFont="1" applyFill="1" applyBorder="1" applyAlignment="1">
      <alignment horizontal="right" wrapText="1"/>
    </xf>
    <xf numFmtId="186" fontId="4" fillId="2" borderId="0" xfId="0" applyNumberFormat="1" applyFont="1" applyFill="1" applyAlignment="1">
      <alignment horizontal="right"/>
    </xf>
    <xf numFmtId="186" fontId="4" fillId="2" borderId="36" xfId="168" applyNumberFormat="1" applyFont="1" applyFill="1" applyBorder="1" applyAlignment="1">
      <alignment horizontal="right"/>
    </xf>
    <xf numFmtId="186" fontId="4" fillId="2" borderId="6" xfId="181" applyNumberFormat="1" applyFont="1" applyFill="1" applyBorder="1" applyAlignment="1">
      <alignment horizontal="right"/>
    </xf>
    <xf numFmtId="181" fontId="2" fillId="2" borderId="30" xfId="0" applyNumberFormat="1" applyFont="1" applyFill="1" applyBorder="1" applyAlignment="1" applyProtection="1">
      <alignment horizontal="right"/>
      <protection locked="0"/>
    </xf>
    <xf numFmtId="181" fontId="2" fillId="2" borderId="13" xfId="0" applyNumberFormat="1" applyFont="1" applyFill="1" applyBorder="1" applyAlignment="1" applyProtection="1">
      <alignment horizontal="right"/>
      <protection locked="0"/>
    </xf>
    <xf numFmtId="186" fontId="4" fillId="2" borderId="16" xfId="245" applyNumberFormat="1" applyFont="1" applyFill="1" applyBorder="1" applyAlignment="1">
      <alignment horizontal="right" wrapText="1"/>
    </xf>
    <xf numFmtId="0" fontId="2" fillId="2" borderId="37" xfId="0" applyFont="1" applyFill="1" applyBorder="1" applyAlignment="1">
      <alignment horizontal="right"/>
    </xf>
    <xf numFmtId="177" fontId="4" fillId="2" borderId="18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86" fontId="4" fillId="2" borderId="21" xfId="1" applyNumberFormat="1" applyFont="1" applyFill="1" applyBorder="1" applyAlignment="1">
      <alignment horizontal="right"/>
    </xf>
    <xf numFmtId="186" fontId="4" fillId="2" borderId="15" xfId="245" applyNumberFormat="1" applyFont="1" applyFill="1" applyBorder="1" applyAlignment="1">
      <alignment horizontal="right" wrapText="1"/>
    </xf>
    <xf numFmtId="186" fontId="4" fillId="2" borderId="15" xfId="181" applyNumberFormat="1" applyFont="1" applyFill="1" applyBorder="1" applyAlignment="1">
      <alignment horizontal="right"/>
    </xf>
    <xf numFmtId="177" fontId="4" fillId="2" borderId="17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5" fillId="2" borderId="21" xfId="0" applyFont="1" applyFill="1" applyBorder="1"/>
    <xf numFmtId="0" fontId="2" fillId="2" borderId="21" xfId="195" applyFont="1" applyFill="1" applyBorder="1" applyAlignment="1" applyProtection="1">
      <alignment horizontal="center"/>
      <protection locked="0"/>
    </xf>
    <xf numFmtId="186" fontId="4" fillId="2" borderId="16" xfId="195" applyNumberFormat="1" applyFont="1" applyFill="1" applyBorder="1" applyAlignment="1" applyProtection="1">
      <alignment horizontal="right"/>
      <protection locked="0"/>
    </xf>
    <xf numFmtId="186" fontId="4" fillId="2" borderId="16" xfId="154" applyNumberFormat="1" applyFont="1" applyFill="1" applyBorder="1" applyAlignment="1" applyProtection="1">
      <alignment horizontal="right"/>
      <protection locked="0"/>
    </xf>
    <xf numFmtId="186" fontId="4" fillId="2" borderId="15" xfId="73" applyNumberFormat="1" applyFont="1" applyFill="1" applyBorder="1" applyAlignment="1" applyProtection="1">
      <alignment horizontal="right"/>
      <protection locked="0"/>
    </xf>
    <xf numFmtId="0" fontId="4" fillId="2" borderId="21" xfId="195" applyFont="1" applyFill="1" applyBorder="1" applyProtection="1">
      <protection locked="0"/>
    </xf>
    <xf numFmtId="186" fontId="4" fillId="2" borderId="16" xfId="73" applyNumberFormat="1" applyFont="1" applyFill="1" applyBorder="1" applyAlignment="1" applyProtection="1">
      <alignment horizontal="right"/>
      <protection locked="0"/>
    </xf>
    <xf numFmtId="186" fontId="4" fillId="2" borderId="15" xfId="154" applyNumberFormat="1" applyFont="1" applyFill="1" applyBorder="1" applyAlignment="1">
      <alignment horizontal="right"/>
    </xf>
    <xf numFmtId="0" fontId="2" fillId="2" borderId="15" xfId="195" applyFont="1" applyFill="1" applyBorder="1" applyAlignment="1" applyProtection="1">
      <alignment horizontal="center"/>
      <protection locked="0"/>
    </xf>
    <xf numFmtId="0" fontId="4" fillId="2" borderId="15" xfId="195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/>
    </xf>
    <xf numFmtId="186" fontId="4" fillId="2" borderId="0" xfId="154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/>
    <xf numFmtId="2" fontId="4" fillId="2" borderId="0" xfId="1" applyNumberFormat="1" applyFont="1" applyFill="1" applyBorder="1" applyAlignment="1">
      <alignment horizontal="center"/>
    </xf>
    <xf numFmtId="0" fontId="4" fillId="2" borderId="26" xfId="260" applyFont="1" applyFill="1" applyBorder="1" applyAlignment="1">
      <alignment horizontal="left"/>
    </xf>
    <xf numFmtId="0" fontId="2" fillId="2" borderId="0" xfId="260" applyFont="1" applyFill="1" applyAlignment="1">
      <alignment wrapText="1"/>
    </xf>
    <xf numFmtId="0" fontId="4" fillId="2" borderId="21" xfId="260" applyFont="1" applyFill="1" applyBorder="1" applyAlignment="1">
      <alignment horizontal="center" wrapText="1"/>
    </xf>
    <xf numFmtId="186" fontId="4" fillId="2" borderId="38" xfId="1" applyNumberFormat="1" applyFont="1" applyFill="1" applyBorder="1" applyAlignment="1">
      <alignment horizontal="right"/>
    </xf>
    <xf numFmtId="186" fontId="4" fillId="2" borderId="23" xfId="1" applyNumberFormat="1" applyFont="1" applyFill="1" applyBorder="1" applyAlignment="1">
      <alignment horizontal="right"/>
    </xf>
    <xf numFmtId="186" fontId="4" fillId="2" borderId="25" xfId="0" applyNumberFormat="1" applyFont="1" applyFill="1" applyBorder="1" applyAlignment="1">
      <alignment horizontal="right"/>
    </xf>
    <xf numFmtId="0" fontId="4" fillId="2" borderId="21" xfId="260" applyFont="1" applyFill="1" applyBorder="1" applyAlignment="1">
      <alignment wrapText="1"/>
    </xf>
    <xf numFmtId="0" fontId="4" fillId="2" borderId="0" xfId="260" applyFont="1" applyFill="1" applyAlignment="1">
      <alignment wrapText="1"/>
    </xf>
    <xf numFmtId="186" fontId="2" fillId="2" borderId="17" xfId="1" applyNumberFormat="1" applyFont="1" applyFill="1" applyBorder="1" applyAlignment="1">
      <alignment horizontal="right"/>
    </xf>
    <xf numFmtId="186" fontId="4" fillId="2" borderId="21" xfId="0" applyNumberFormat="1" applyFont="1" applyFill="1" applyBorder="1" applyAlignment="1">
      <alignment horizontal="right"/>
    </xf>
    <xf numFmtId="186" fontId="4" fillId="2" borderId="39" xfId="168" applyNumberFormat="1" applyFont="1" applyFill="1" applyBorder="1" applyAlignment="1">
      <alignment horizontal="right"/>
    </xf>
    <xf numFmtId="186" fontId="4" fillId="2" borderId="23" xfId="0" applyNumberFormat="1" applyFont="1" applyFill="1" applyBorder="1" applyAlignment="1">
      <alignment horizontal="right"/>
    </xf>
    <xf numFmtId="186" fontId="4" fillId="2" borderId="40" xfId="1" applyNumberFormat="1" applyFont="1" applyFill="1" applyBorder="1" applyAlignment="1">
      <alignment horizontal="right"/>
    </xf>
    <xf numFmtId="186" fontId="4" fillId="2" borderId="21" xfId="248" applyNumberFormat="1" applyFont="1" applyFill="1" applyBorder="1" applyAlignment="1">
      <alignment horizontal="right"/>
    </xf>
    <xf numFmtId="186" fontId="2" fillId="2" borderId="21" xfId="248" applyNumberFormat="1" applyFont="1" applyFill="1" applyBorder="1" applyAlignment="1">
      <alignment horizontal="right" wrapText="1"/>
    </xf>
    <xf numFmtId="186" fontId="4" fillId="2" borderId="0" xfId="248" applyNumberFormat="1" applyFont="1" applyFill="1" applyAlignment="1">
      <alignment horizontal="right"/>
    </xf>
    <xf numFmtId="176" fontId="2" fillId="2" borderId="0" xfId="1" applyFont="1" applyFill="1" applyAlignment="1">
      <alignment horizontal="right"/>
    </xf>
    <xf numFmtId="0" fontId="5" fillId="2" borderId="0" xfId="0" applyFont="1" applyFill="1"/>
    <xf numFmtId="0" fontId="4" fillId="2" borderId="7" xfId="181" applyFont="1" applyFill="1" applyBorder="1"/>
    <xf numFmtId="2" fontId="4" fillId="2" borderId="6" xfId="181" applyNumberFormat="1" applyFont="1" applyFill="1" applyBorder="1" applyAlignment="1">
      <alignment horizontal="center"/>
    </xf>
    <xf numFmtId="0" fontId="4" fillId="2" borderId="0" xfId="181" applyFont="1" applyFill="1" applyAlignment="1">
      <alignment horizontal="left"/>
    </xf>
    <xf numFmtId="0" fontId="2" fillId="2" borderId="0" xfId="181" applyFont="1" applyFill="1" applyAlignment="1">
      <alignment horizontal="left"/>
    </xf>
    <xf numFmtId="0" fontId="4" fillId="2" borderId="0" xfId="181" applyFont="1" applyFill="1"/>
    <xf numFmtId="0" fontId="4" fillId="2" borderId="0" xfId="0" applyFont="1" applyFill="1" applyAlignment="1">
      <alignment wrapText="1"/>
    </xf>
    <xf numFmtId="2" fontId="2" fillId="2" borderId="6" xfId="181" applyNumberFormat="1" applyFont="1" applyFill="1" applyBorder="1" applyAlignment="1">
      <alignment horizontal="center"/>
    </xf>
    <xf numFmtId="2" fontId="9" fillId="2" borderId="21" xfId="119" applyNumberFormat="1" applyFont="1" applyFill="1" applyBorder="1" applyAlignment="1">
      <alignment horizontal="center" vertical="center"/>
    </xf>
    <xf numFmtId="2" fontId="9" fillId="2" borderId="21" xfId="119" applyNumberFormat="1" applyFont="1" applyFill="1" applyBorder="1" applyAlignment="1">
      <alignment horizontal="center"/>
    </xf>
    <xf numFmtId="2" fontId="9" fillId="2" borderId="21" xfId="119" applyNumberFormat="1" applyFont="1" applyFill="1" applyBorder="1" applyAlignment="1">
      <alignment horizontal="center" wrapText="1"/>
    </xf>
    <xf numFmtId="43" fontId="9" fillId="2" borderId="21" xfId="119" applyFont="1" applyFill="1" applyBorder="1" applyAlignment="1">
      <alignment horizontal="center" wrapText="1"/>
    </xf>
    <xf numFmtId="2" fontId="9" fillId="2" borderId="21" xfId="119" applyNumberFormat="1" applyFont="1" applyFill="1" applyBorder="1" applyAlignment="1">
      <alignment wrapText="1"/>
    </xf>
    <xf numFmtId="0" fontId="4" fillId="2" borderId="0" xfId="168" applyFont="1" applyFill="1" applyAlignment="1">
      <alignment horizontal="left" wrapText="1"/>
    </xf>
    <xf numFmtId="0" fontId="2" fillId="2" borderId="7" xfId="181" applyFont="1" applyFill="1" applyBorder="1" applyAlignment="1">
      <alignment horizontal="left"/>
    </xf>
    <xf numFmtId="2" fontId="4" fillId="2" borderId="0" xfId="181" applyNumberFormat="1" applyFont="1" applyFill="1" applyAlignment="1">
      <alignment horizontal="center"/>
    </xf>
    <xf numFmtId="0" fontId="4" fillId="2" borderId="0" xfId="181" applyFont="1" applyFill="1" applyAlignment="1">
      <alignment wrapText="1"/>
    </xf>
    <xf numFmtId="0" fontId="2" fillId="2" borderId="0" xfId="181" applyFont="1" applyFill="1"/>
    <xf numFmtId="0" fontId="4" fillId="2" borderId="21" xfId="168" applyFont="1" applyFill="1" applyBorder="1"/>
    <xf numFmtId="0" fontId="2" fillId="2" borderId="15" xfId="181" applyFont="1" applyFill="1" applyBorder="1" applyAlignment="1">
      <alignment horizontal="center"/>
    </xf>
    <xf numFmtId="0" fontId="4" fillId="2" borderId="0" xfId="181" applyFont="1" applyFill="1" applyAlignment="1">
      <alignment horizontal="left" wrapText="1"/>
    </xf>
    <xf numFmtId="0" fontId="4" fillId="2" borderId="6" xfId="0" applyFont="1" applyFill="1" applyBorder="1" applyAlignment="1">
      <alignment wrapText="1"/>
    </xf>
    <xf numFmtId="186" fontId="4" fillId="2" borderId="0" xfId="181" applyNumberFormat="1" applyFont="1" applyFill="1" applyAlignment="1">
      <alignment horizontal="right"/>
    </xf>
    <xf numFmtId="186" fontId="4" fillId="2" borderId="16" xfId="168" applyNumberFormat="1" applyFont="1" applyFill="1" applyBorder="1" applyAlignment="1">
      <alignment horizontal="right" wrapText="1"/>
    </xf>
    <xf numFmtId="186" fontId="4" fillId="2" borderId="16" xfId="131" applyNumberFormat="1" applyFont="1" applyFill="1" applyBorder="1" applyAlignment="1">
      <alignment horizontal="right"/>
    </xf>
    <xf numFmtId="186" fontId="4" fillId="2" borderId="21" xfId="249" applyNumberFormat="1" applyFont="1" applyFill="1" applyBorder="1" applyAlignment="1">
      <alignment horizontal="right"/>
    </xf>
    <xf numFmtId="186" fontId="4" fillId="2" borderId="21" xfId="249" applyNumberFormat="1" applyFont="1" applyFill="1" applyBorder="1" applyAlignment="1">
      <alignment horizontal="right" wrapText="1"/>
    </xf>
    <xf numFmtId="43" fontId="9" fillId="0" borderId="0" xfId="119" applyFont="1" applyFill="1" applyBorder="1" applyAlignment="1">
      <alignment horizontal="center" vertical="center"/>
    </xf>
    <xf numFmtId="43" fontId="9" fillId="0" borderId="0" xfId="119" applyFont="1" applyFill="1" applyBorder="1" applyAlignment="1">
      <alignment horizontal="center" vertical="center" wrapText="1"/>
    </xf>
    <xf numFmtId="0" fontId="2" fillId="2" borderId="0" xfId="182" applyFont="1" applyFill="1"/>
    <xf numFmtId="0" fontId="2" fillId="2" borderId="15" xfId="170" applyFont="1" applyFill="1" applyBorder="1" applyAlignment="1">
      <alignment horizontal="center"/>
    </xf>
    <xf numFmtId="0" fontId="4" fillId="2" borderId="21" xfId="182" applyFont="1" applyFill="1" applyBorder="1" applyAlignment="1">
      <alignment horizontal="center"/>
    </xf>
    <xf numFmtId="2" fontId="4" fillId="2" borderId="21" xfId="182" applyNumberFormat="1" applyFont="1" applyFill="1" applyBorder="1" applyAlignment="1">
      <alignment horizontal="center"/>
    </xf>
    <xf numFmtId="186" fontId="4" fillId="2" borderId="21" xfId="182" applyNumberFormat="1" applyFont="1" applyFill="1" applyBorder="1" applyAlignment="1">
      <alignment horizontal="right"/>
    </xf>
    <xf numFmtId="0" fontId="4" fillId="2" borderId="0" xfId="182" applyFont="1" applyFill="1" applyAlignment="1">
      <alignment horizontal="center"/>
    </xf>
    <xf numFmtId="2" fontId="2" fillId="2" borderId="26" xfId="181" applyNumberFormat="1" applyFont="1" applyFill="1" applyBorder="1" applyAlignment="1">
      <alignment horizontal="center"/>
    </xf>
    <xf numFmtId="0" fontId="4" fillId="2" borderId="21" xfId="182" applyFont="1" applyFill="1" applyBorder="1" applyAlignment="1">
      <alignment horizontal="left"/>
    </xf>
    <xf numFmtId="0" fontId="4" fillId="2" borderId="15" xfId="0" applyFont="1" applyFill="1" applyBorder="1"/>
    <xf numFmtId="186" fontId="4" fillId="2" borderId="6" xfId="182" applyNumberFormat="1" applyFont="1" applyFill="1" applyBorder="1" applyAlignment="1">
      <alignment horizontal="right"/>
    </xf>
    <xf numFmtId="186" fontId="4" fillId="2" borderId="16" xfId="182" applyNumberFormat="1" applyFont="1" applyFill="1" applyBorder="1" applyAlignment="1">
      <alignment horizontal="right"/>
    </xf>
    <xf numFmtId="0" fontId="2" fillId="2" borderId="41" xfId="0" applyFont="1" applyFill="1" applyBorder="1" applyAlignment="1">
      <alignment horizontal="right"/>
    </xf>
    <xf numFmtId="177" fontId="2" fillId="2" borderId="17" xfId="0" applyNumberFormat="1" applyFont="1" applyFill="1" applyBorder="1" applyAlignment="1">
      <alignment horizontal="right"/>
    </xf>
    <xf numFmtId="177" fontId="2" fillId="2" borderId="16" xfId="1" applyNumberFormat="1" applyFont="1" applyFill="1" applyBorder="1" applyAlignment="1">
      <alignment horizontal="right"/>
    </xf>
    <xf numFmtId="177" fontId="2" fillId="2" borderId="16" xfId="0" applyNumberFormat="1" applyFont="1" applyFill="1" applyBorder="1" applyAlignment="1">
      <alignment horizontal="right"/>
    </xf>
    <xf numFmtId="177" fontId="2" fillId="2" borderId="0" xfId="1" applyNumberFormat="1" applyFont="1" applyFill="1" applyBorder="1" applyAlignment="1">
      <alignment horizontal="right"/>
    </xf>
    <xf numFmtId="177" fontId="4" fillId="2" borderId="16" xfId="1" applyNumberFormat="1" applyFont="1" applyFill="1" applyBorder="1" applyAlignment="1">
      <alignment horizontal="right"/>
    </xf>
    <xf numFmtId="177" fontId="4" fillId="2" borderId="16" xfId="0" applyNumberFormat="1" applyFont="1" applyFill="1" applyBorder="1" applyAlignment="1">
      <alignment horizontal="right"/>
    </xf>
    <xf numFmtId="177" fontId="4" fillId="2" borderId="0" xfId="1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2" fontId="4" fillId="2" borderId="21" xfId="1" applyNumberFormat="1" applyFont="1" applyFill="1" applyBorder="1" applyAlignment="1">
      <alignment horizontal="center" wrapText="1"/>
    </xf>
    <xf numFmtId="177" fontId="4" fillId="2" borderId="17" xfId="1" applyNumberFormat="1" applyFont="1" applyFill="1" applyBorder="1" applyAlignment="1">
      <alignment horizontal="right" wrapText="1"/>
    </xf>
    <xf numFmtId="177" fontId="4" fillId="2" borderId="16" xfId="1" applyNumberFormat="1" applyFont="1" applyFill="1" applyBorder="1" applyAlignment="1">
      <alignment horizontal="right" wrapText="1"/>
    </xf>
    <xf numFmtId="177" fontId="4" fillId="2" borderId="6" xfId="1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left" wrapText="1"/>
    </xf>
    <xf numFmtId="177" fontId="2" fillId="2" borderId="17" xfId="1" applyNumberFormat="1" applyFont="1" applyFill="1" applyBorder="1" applyAlignment="1">
      <alignment horizontal="right"/>
    </xf>
    <xf numFmtId="177" fontId="2" fillId="2" borderId="15" xfId="0" applyNumberFormat="1" applyFont="1" applyFill="1" applyBorder="1" applyAlignment="1">
      <alignment horizontal="right"/>
    </xf>
    <xf numFmtId="177" fontId="4" fillId="2" borderId="15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7" fontId="4" fillId="2" borderId="16" xfId="0" applyNumberFormat="1" applyFont="1" applyFill="1" applyBorder="1" applyAlignment="1">
      <alignment horizontal="right" wrapText="1"/>
    </xf>
    <xf numFmtId="177" fontId="4" fillId="2" borderId="6" xfId="0" applyNumberFormat="1" applyFont="1" applyFill="1" applyBorder="1" applyAlignment="1">
      <alignment horizontal="right"/>
    </xf>
    <xf numFmtId="177" fontId="4" fillId="2" borderId="36" xfId="168" applyNumberFormat="1" applyFont="1" applyFill="1" applyBorder="1" applyAlignment="1">
      <alignment horizontal="right"/>
    </xf>
    <xf numFmtId="177" fontId="4" fillId="2" borderId="0" xfId="2" applyFont="1" applyFill="1" applyBorder="1" applyAlignment="1">
      <alignment horizontal="right"/>
    </xf>
    <xf numFmtId="177" fontId="2" fillId="2" borderId="29" xfId="0" applyNumberFormat="1" applyFont="1" applyFill="1" applyBorder="1" applyAlignment="1">
      <alignment horizontal="right"/>
    </xf>
    <xf numFmtId="177" fontId="4" fillId="2" borderId="16" xfId="245" applyNumberFormat="1" applyFont="1" applyFill="1" applyBorder="1" applyAlignment="1">
      <alignment horizontal="right" wrapText="1"/>
    </xf>
    <xf numFmtId="177" fontId="4" fillId="2" borderId="21" xfId="239" applyNumberFormat="1" applyFont="1" applyFill="1" applyBorder="1" applyAlignment="1">
      <alignment horizontal="right" wrapText="1"/>
    </xf>
    <xf numFmtId="177" fontId="4" fillId="2" borderId="21" xfId="239" applyNumberFormat="1" applyFont="1" applyFill="1" applyBorder="1" applyAlignment="1">
      <alignment horizontal="right"/>
    </xf>
    <xf numFmtId="177" fontId="4" fillId="2" borderId="16" xfId="131" applyNumberFormat="1" applyFont="1" applyFill="1" applyBorder="1" applyAlignment="1">
      <alignment horizontal="right"/>
    </xf>
    <xf numFmtId="0" fontId="4" fillId="2" borderId="26" xfId="245" applyFont="1" applyFill="1" applyBorder="1" applyAlignment="1">
      <alignment horizontal="left"/>
    </xf>
    <xf numFmtId="0" fontId="4" fillId="2" borderId="6" xfId="245" applyFont="1" applyFill="1" applyBorder="1"/>
    <xf numFmtId="0" fontId="4" fillId="2" borderId="21" xfId="245" applyFont="1" applyFill="1" applyBorder="1" applyAlignment="1">
      <alignment horizontal="center"/>
    </xf>
    <xf numFmtId="2" fontId="4" fillId="2" borderId="21" xfId="245" applyNumberFormat="1" applyFont="1" applyFill="1" applyBorder="1" applyAlignment="1">
      <alignment horizontal="center"/>
    </xf>
    <xf numFmtId="0" fontId="4" fillId="2" borderId="26" xfId="245" applyFont="1" applyFill="1" applyBorder="1" applyAlignment="1">
      <alignment horizontal="right"/>
    </xf>
    <xf numFmtId="2" fontId="4" fillId="2" borderId="15" xfId="245" applyNumberFormat="1" applyFont="1" applyFill="1" applyBorder="1" applyAlignment="1">
      <alignment horizontal="right"/>
    </xf>
    <xf numFmtId="0" fontId="4" fillId="2" borderId="21" xfId="245" applyFont="1" applyFill="1" applyBorder="1"/>
    <xf numFmtId="0" fontId="4" fillId="2" borderId="7" xfId="245" applyFont="1" applyFill="1" applyBorder="1" applyAlignment="1">
      <alignment horizontal="center"/>
    </xf>
    <xf numFmtId="0" fontId="4" fillId="2" borderId="15" xfId="245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42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43" xfId="0" applyFont="1" applyFill="1" applyBorder="1" applyAlignment="1">
      <alignment horizontal="right"/>
    </xf>
    <xf numFmtId="0" fontId="2" fillId="2" borderId="44" xfId="0" applyFont="1" applyFill="1" applyBorder="1" applyAlignment="1">
      <alignment horizontal="right"/>
    </xf>
    <xf numFmtId="2" fontId="4" fillId="2" borderId="21" xfId="1" applyNumberFormat="1" applyFont="1" applyFill="1" applyBorder="1" applyAlignment="1">
      <alignment horizontal="center"/>
    </xf>
    <xf numFmtId="0" fontId="2" fillId="2" borderId="45" xfId="0" applyFont="1" applyFill="1" applyBorder="1" applyAlignment="1">
      <alignment horizontal="right"/>
    </xf>
    <xf numFmtId="177" fontId="4" fillId="2" borderId="39" xfId="168" applyNumberFormat="1" applyFont="1" applyFill="1" applyBorder="1" applyAlignment="1">
      <alignment horizontal="right"/>
    </xf>
    <xf numFmtId="177" fontId="4" fillId="2" borderId="16" xfId="119" applyNumberFormat="1" applyFont="1" applyFill="1" applyBorder="1" applyAlignment="1">
      <alignment horizontal="right"/>
    </xf>
    <xf numFmtId="177" fontId="4" fillId="2" borderId="16" xfId="168" applyNumberFormat="1" applyFont="1" applyFill="1" applyBorder="1" applyAlignment="1">
      <alignment horizontal="right"/>
    </xf>
    <xf numFmtId="181" fontId="2" fillId="2" borderId="43" xfId="0" applyNumberFormat="1" applyFont="1" applyFill="1" applyBorder="1" applyAlignment="1" applyProtection="1">
      <alignment horizontal="right"/>
      <protection locked="0"/>
    </xf>
    <xf numFmtId="0" fontId="2" fillId="2" borderId="46" xfId="0" applyFont="1" applyFill="1" applyBorder="1" applyAlignment="1">
      <alignment horizontal="right"/>
    </xf>
    <xf numFmtId="177" fontId="2" fillId="2" borderId="45" xfId="0" applyNumberFormat="1" applyFont="1" applyFill="1" applyBorder="1" applyAlignment="1">
      <alignment horizontal="right"/>
    </xf>
    <xf numFmtId="177" fontId="2" fillId="2" borderId="42" xfId="0" applyNumberFormat="1" applyFont="1" applyFill="1" applyBorder="1" applyAlignment="1">
      <alignment horizontal="right"/>
    </xf>
    <xf numFmtId="177" fontId="4" fillId="2" borderId="0" xfId="0" applyNumberFormat="1" applyFont="1" applyFill="1"/>
    <xf numFmtId="177" fontId="4" fillId="2" borderId="21" xfId="237" applyNumberFormat="1" applyFont="1" applyFill="1" applyBorder="1" applyAlignment="1">
      <alignment horizontal="right" wrapText="1"/>
    </xf>
    <xf numFmtId="177" fontId="4" fillId="2" borderId="21" xfId="237" applyNumberFormat="1" applyFont="1" applyFill="1" applyBorder="1" applyAlignment="1">
      <alignment horizontal="right"/>
    </xf>
    <xf numFmtId="177" fontId="2" fillId="2" borderId="21" xfId="237" applyNumberFormat="1" applyFont="1" applyFill="1" applyBorder="1" applyAlignment="1">
      <alignment horizontal="right" wrapText="1"/>
    </xf>
    <xf numFmtId="177" fontId="4" fillId="2" borderId="0" xfId="237" applyNumberFormat="1" applyFont="1" applyFill="1" applyAlignment="1">
      <alignment horizontal="right"/>
    </xf>
    <xf numFmtId="0" fontId="2" fillId="2" borderId="4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43" fontId="2" fillId="2" borderId="0" xfId="1" applyNumberFormat="1" applyFont="1" applyFill="1" applyAlignment="1">
      <alignment horizontal="right"/>
    </xf>
    <xf numFmtId="2" fontId="4" fillId="2" borderId="6" xfId="1" applyNumberFormat="1" applyFont="1" applyFill="1" applyBorder="1" applyAlignment="1">
      <alignment horizontal="center" wrapText="1"/>
    </xf>
    <xf numFmtId="186" fontId="4" fillId="2" borderId="16" xfId="1" applyNumberFormat="1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/>
    </xf>
    <xf numFmtId="186" fontId="4" fillId="2" borderId="6" xfId="1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horizontal="left" wrapText="1"/>
    </xf>
    <xf numFmtId="0" fontId="9" fillId="2" borderId="21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wrapText="1"/>
    </xf>
    <xf numFmtId="2" fontId="9" fillId="2" borderId="6" xfId="119" applyNumberFormat="1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186" fontId="4" fillId="2" borderId="0" xfId="119" applyNumberFormat="1" applyFont="1" applyFill="1" applyBorder="1" applyAlignment="1">
      <alignment horizontal="right"/>
    </xf>
    <xf numFmtId="186" fontId="4" fillId="2" borderId="21" xfId="1" applyNumberFormat="1" applyFont="1" applyFill="1" applyBorder="1" applyAlignment="1">
      <alignment horizontal="right" wrapText="1"/>
    </xf>
    <xf numFmtId="186" fontId="4" fillId="2" borderId="16" xfId="106" applyNumberFormat="1" applyFont="1" applyFill="1" applyBorder="1" applyAlignment="1">
      <alignment horizontal="right"/>
    </xf>
    <xf numFmtId="186" fontId="4" fillId="2" borderId="21" xfId="236" applyNumberFormat="1" applyFont="1" applyFill="1" applyBorder="1" applyAlignment="1">
      <alignment horizontal="right"/>
    </xf>
    <xf numFmtId="186" fontId="4" fillId="2" borderId="21" xfId="127" applyNumberFormat="1" applyFont="1" applyFill="1" applyBorder="1" applyAlignment="1">
      <alignment horizontal="right"/>
    </xf>
    <xf numFmtId="177" fontId="2" fillId="2" borderId="19" xfId="0" applyNumberFormat="1" applyFont="1" applyFill="1" applyBorder="1" applyAlignment="1">
      <alignment horizontal="right"/>
    </xf>
    <xf numFmtId="43" fontId="2" fillId="2" borderId="0" xfId="1" applyNumberFormat="1" applyFont="1" applyFill="1" applyAlignment="1"/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86" fontId="4" fillId="0" borderId="16" xfId="0" applyNumberFormat="1" applyFont="1" applyBorder="1" applyAlignment="1">
      <alignment horizontal="right"/>
    </xf>
    <xf numFmtId="186" fontId="4" fillId="0" borderId="16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right"/>
    </xf>
    <xf numFmtId="186" fontId="4" fillId="0" borderId="16" xfId="195" applyNumberFormat="1" applyFont="1" applyBorder="1" applyAlignment="1" applyProtection="1">
      <alignment horizontal="right"/>
      <protection locked="0"/>
    </xf>
    <xf numFmtId="186" fontId="4" fillId="0" borderId="16" xfId="256" applyNumberFormat="1" applyFont="1" applyBorder="1" applyAlignment="1">
      <alignment horizontal="right"/>
    </xf>
    <xf numFmtId="0" fontId="4" fillId="0" borderId="6" xfId="0" applyFont="1" applyBorder="1" applyAlignment="1">
      <alignment wrapText="1"/>
    </xf>
    <xf numFmtId="186" fontId="4" fillId="0" borderId="16" xfId="106" applyNumberFormat="1" applyFont="1" applyFill="1" applyBorder="1" applyAlignment="1">
      <alignment horizontal="right"/>
    </xf>
    <xf numFmtId="186" fontId="4" fillId="0" borderId="15" xfId="1" applyNumberFormat="1" applyFont="1" applyFill="1" applyBorder="1" applyAlignment="1">
      <alignment horizontal="right"/>
    </xf>
    <xf numFmtId="186" fontId="4" fillId="0" borderId="15" xfId="0" applyNumberFormat="1" applyFont="1" applyBorder="1" applyAlignment="1">
      <alignment horizontal="right"/>
    </xf>
    <xf numFmtId="177" fontId="4" fillId="2" borderId="0" xfId="195" applyNumberFormat="1" applyFont="1" applyFill="1" applyAlignment="1" applyProtection="1">
      <alignment horizontal="right"/>
      <protection locked="0"/>
    </xf>
    <xf numFmtId="0" fontId="4" fillId="0" borderId="26" xfId="208" applyFont="1" applyBorder="1" applyProtection="1">
      <protection locked="0"/>
    </xf>
    <xf numFmtId="0" fontId="4" fillId="0" borderId="0" xfId="208" applyFont="1" applyProtection="1">
      <protection locked="0"/>
    </xf>
    <xf numFmtId="0" fontId="4" fillId="0" borderId="21" xfId="208" applyFont="1" applyBorder="1" applyAlignment="1" applyProtection="1">
      <alignment horizontal="center"/>
      <protection locked="0"/>
    </xf>
    <xf numFmtId="2" fontId="4" fillId="0" borderId="0" xfId="208" applyNumberFormat="1" applyFont="1" applyAlignment="1" applyProtection="1">
      <alignment horizontal="center"/>
      <protection locked="0"/>
    </xf>
    <xf numFmtId="0" fontId="4" fillId="0" borderId="26" xfId="208" applyFont="1" applyBorder="1" applyAlignment="1" applyProtection="1">
      <alignment horizontal="right" indent="1"/>
      <protection locked="0"/>
    </xf>
    <xf numFmtId="2" fontId="4" fillId="0" borderId="0" xfId="154" applyNumberFormat="1" applyFont="1" applyBorder="1" applyAlignment="1" applyProtection="1">
      <alignment horizontal="center"/>
      <protection locked="0"/>
    </xf>
    <xf numFmtId="0" fontId="4" fillId="0" borderId="26" xfId="208" applyFont="1" applyBorder="1" applyAlignment="1" applyProtection="1">
      <alignment horizontal="right"/>
      <protection locked="0"/>
    </xf>
    <xf numFmtId="2" fontId="4" fillId="0" borderId="6" xfId="154" applyNumberFormat="1" applyFont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43" fontId="4" fillId="2" borderId="0" xfId="1" applyNumberFormat="1" applyFont="1" applyFill="1" applyBorder="1" applyAlignment="1">
      <alignment horizontal="right"/>
    </xf>
    <xf numFmtId="181" fontId="2" fillId="2" borderId="18" xfId="0" applyNumberFormat="1" applyFont="1" applyFill="1" applyBorder="1" applyAlignment="1" applyProtection="1">
      <alignment horizontal="right"/>
      <protection locked="0"/>
    </xf>
    <xf numFmtId="186" fontId="4" fillId="2" borderId="21" xfId="115" applyNumberFormat="1" applyFont="1" applyFill="1" applyBorder="1" applyAlignment="1">
      <alignment horizontal="right"/>
    </xf>
    <xf numFmtId="186" fontId="4" fillId="2" borderId="21" xfId="225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/>
    </xf>
    <xf numFmtId="186" fontId="4" fillId="2" borderId="21" xfId="225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2" fontId="4" fillId="2" borderId="6" xfId="0" applyNumberFormat="1" applyFont="1" applyFill="1" applyBorder="1" applyAlignment="1">
      <alignment horizontal="center"/>
    </xf>
    <xf numFmtId="0" fontId="4" fillId="2" borderId="15" xfId="208" applyFont="1" applyFill="1" applyBorder="1" applyProtection="1">
      <protection locked="0"/>
    </xf>
    <xf numFmtId="0" fontId="4" fillId="2" borderId="21" xfId="208" applyFont="1" applyFill="1" applyBorder="1" applyProtection="1">
      <protection locked="0"/>
    </xf>
    <xf numFmtId="0" fontId="4" fillId="2" borderId="21" xfId="208" applyFont="1" applyFill="1" applyBorder="1" applyAlignment="1" applyProtection="1">
      <alignment horizontal="center"/>
      <protection locked="0"/>
    </xf>
    <xf numFmtId="2" fontId="4" fillId="2" borderId="6" xfId="154" applyNumberFormat="1" applyFont="1" applyFill="1" applyBorder="1" applyAlignment="1" applyProtection="1">
      <alignment horizontal="center"/>
      <protection locked="0"/>
    </xf>
    <xf numFmtId="177" fontId="4" fillId="2" borderId="16" xfId="73" applyNumberFormat="1" applyFont="1" applyFill="1" applyBorder="1" applyAlignment="1" applyProtection="1">
      <alignment horizontal="right"/>
      <protection locked="0"/>
    </xf>
    <xf numFmtId="0" fontId="4" fillId="2" borderId="21" xfId="208" applyFont="1" applyFill="1" applyBorder="1"/>
    <xf numFmtId="0" fontId="2" fillId="2" borderId="15" xfId="208" applyFont="1" applyFill="1" applyBorder="1" applyProtection="1">
      <protection locked="0"/>
    </xf>
    <xf numFmtId="0" fontId="2" fillId="2" borderId="21" xfId="208" applyFont="1" applyFill="1" applyBorder="1" applyProtection="1">
      <protection locked="0"/>
    </xf>
    <xf numFmtId="2" fontId="4" fillId="2" borderId="6" xfId="208" applyNumberFormat="1" applyFont="1" applyFill="1" applyBorder="1" applyAlignment="1" applyProtection="1">
      <alignment horizontal="center"/>
      <protection locked="0"/>
    </xf>
    <xf numFmtId="177" fontId="4" fillId="2" borderId="16" xfId="208" applyNumberFormat="1" applyFont="1" applyFill="1" applyBorder="1" applyAlignment="1" applyProtection="1">
      <alignment horizontal="right"/>
      <protection locked="0"/>
    </xf>
    <xf numFmtId="2" fontId="4" fillId="0" borderId="6" xfId="1" applyNumberFormat="1" applyFont="1" applyFill="1" applyBorder="1" applyAlignment="1">
      <alignment horizontal="center" wrapText="1"/>
    </xf>
    <xf numFmtId="2" fontId="4" fillId="2" borderId="6" xfId="73" applyNumberFormat="1" applyFont="1" applyFill="1" applyBorder="1" applyAlignment="1" applyProtection="1">
      <alignment horizontal="center"/>
      <protection locked="0"/>
    </xf>
    <xf numFmtId="188" fontId="4" fillId="2" borderId="21" xfId="1" applyNumberFormat="1" applyFont="1" applyFill="1" applyBorder="1" applyAlignment="1">
      <alignment horizontal="center"/>
    </xf>
    <xf numFmtId="2" fontId="4" fillId="2" borderId="6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center" wrapText="1"/>
    </xf>
    <xf numFmtId="177" fontId="4" fillId="2" borderId="16" xfId="106" applyNumberFormat="1" applyFont="1" applyFill="1" applyBorder="1" applyAlignment="1">
      <alignment horizontal="right"/>
    </xf>
    <xf numFmtId="0" fontId="4" fillId="0" borderId="21" xfId="0" applyFont="1" applyBorder="1"/>
    <xf numFmtId="2" fontId="4" fillId="0" borderId="6" xfId="0" applyNumberFormat="1" applyFont="1" applyBorder="1" applyAlignment="1">
      <alignment horizontal="center"/>
    </xf>
    <xf numFmtId="0" fontId="4" fillId="0" borderId="26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186" fontId="4" fillId="2" borderId="21" xfId="216" applyNumberFormat="1" applyFont="1" applyFill="1" applyBorder="1" applyAlignment="1">
      <alignment horizontal="right"/>
    </xf>
    <xf numFmtId="186" fontId="2" fillId="2" borderId="21" xfId="216" applyNumberFormat="1" applyFont="1" applyFill="1" applyBorder="1" applyAlignment="1">
      <alignment horizontal="right" wrapText="1"/>
    </xf>
    <xf numFmtId="177" fontId="4" fillId="2" borderId="22" xfId="195" applyNumberFormat="1" applyFont="1" applyFill="1" applyBorder="1" applyAlignment="1" applyProtection="1">
      <alignment horizontal="center"/>
      <protection locked="0"/>
    </xf>
    <xf numFmtId="186" fontId="4" fillId="2" borderId="21" xfId="110" applyNumberFormat="1" applyFont="1" applyFill="1" applyBorder="1" applyAlignment="1">
      <alignment horizontal="right"/>
    </xf>
    <xf numFmtId="186" fontId="4" fillId="2" borderId="21" xfId="218" applyNumberFormat="1" applyFont="1" applyFill="1" applyBorder="1" applyAlignment="1">
      <alignment horizontal="right"/>
    </xf>
    <xf numFmtId="186" fontId="4" fillId="2" borderId="21" xfId="113" applyNumberFormat="1" applyFont="1" applyFill="1" applyBorder="1" applyAlignment="1">
      <alignment horizontal="right"/>
    </xf>
    <xf numFmtId="186" fontId="4" fillId="2" borderId="21" xfId="111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right"/>
    </xf>
    <xf numFmtId="2" fontId="4" fillId="2" borderId="26" xfId="0" applyNumberFormat="1" applyFont="1" applyFill="1" applyBorder="1" applyAlignment="1">
      <alignment horizontal="left"/>
    </xf>
    <xf numFmtId="177" fontId="4" fillId="2" borderId="21" xfId="1" applyNumberFormat="1" applyFont="1" applyFill="1" applyBorder="1" applyAlignment="1">
      <alignment horizontal="right"/>
    </xf>
    <xf numFmtId="0" fontId="4" fillId="2" borderId="26" xfId="0" applyFont="1" applyFill="1" applyBorder="1"/>
    <xf numFmtId="177" fontId="4" fillId="2" borderId="6" xfId="141" applyNumberFormat="1" applyFont="1" applyFill="1" applyBorder="1" applyAlignment="1">
      <alignment horizontal="right"/>
    </xf>
    <xf numFmtId="177" fontId="4" fillId="2" borderId="21" xfId="109" applyNumberFormat="1" applyFont="1" applyFill="1" applyBorder="1" applyAlignment="1">
      <alignment horizontal="right"/>
    </xf>
    <xf numFmtId="177" fontId="4" fillId="2" borderId="0" xfId="141" applyNumberFormat="1" applyFont="1" applyFill="1" applyBorder="1" applyAlignment="1">
      <alignment horizontal="right"/>
    </xf>
    <xf numFmtId="177" fontId="4" fillId="2" borderId="21" xfId="215" applyNumberFormat="1" applyFont="1" applyFill="1" applyBorder="1" applyAlignment="1">
      <alignment horizontal="right"/>
    </xf>
    <xf numFmtId="177" fontId="4" fillId="2" borderId="6" xfId="250" applyNumberFormat="1" applyFont="1" applyFill="1" applyBorder="1" applyAlignment="1">
      <alignment horizontal="right"/>
    </xf>
    <xf numFmtId="177" fontId="4" fillId="2" borderId="21" xfId="215" applyNumberFormat="1" applyFont="1" applyFill="1" applyBorder="1" applyAlignment="1">
      <alignment horizontal="right" wrapText="1"/>
    </xf>
    <xf numFmtId="177" fontId="2" fillId="2" borderId="22" xfId="0" applyNumberFormat="1" applyFont="1" applyFill="1" applyBorder="1" applyAlignment="1">
      <alignment horizontal="right"/>
    </xf>
    <xf numFmtId="0" fontId="10" fillId="0" borderId="0" xfId="0" applyFont="1"/>
    <xf numFmtId="0" fontId="11" fillId="2" borderId="21" xfId="179" applyFont="1" applyFill="1" applyBorder="1"/>
    <xf numFmtId="177" fontId="4" fillId="2" borderId="0" xfId="109" applyNumberFormat="1" applyFont="1" applyFill="1" applyBorder="1" applyAlignment="1">
      <alignment horizontal="right"/>
    </xf>
    <xf numFmtId="0" fontId="4" fillId="4" borderId="0" xfId="0" applyFont="1" applyFill="1"/>
    <xf numFmtId="2" fontId="2" fillId="2" borderId="12" xfId="0" applyNumberFormat="1" applyFont="1" applyFill="1" applyBorder="1" applyAlignment="1">
      <alignment horizontal="center"/>
    </xf>
    <xf numFmtId="0" fontId="5" fillId="2" borderId="15" xfId="0" applyFont="1" applyFill="1" applyBorder="1"/>
    <xf numFmtId="2" fontId="4" fillId="2" borderId="7" xfId="0" applyNumberFormat="1" applyFont="1" applyFill="1" applyBorder="1" applyAlignment="1">
      <alignment horizontal="center"/>
    </xf>
    <xf numFmtId="49" fontId="4" fillId="2" borderId="15" xfId="209" applyNumberFormat="1" applyFont="1" applyFill="1" applyBorder="1"/>
    <xf numFmtId="0" fontId="4" fillId="2" borderId="26" xfId="209" applyFont="1" applyFill="1" applyBorder="1" applyAlignment="1">
      <alignment wrapText="1"/>
    </xf>
    <xf numFmtId="49" fontId="4" fillId="2" borderId="21" xfId="209" applyNumberFormat="1" applyFont="1" applyFill="1" applyBorder="1" applyAlignment="1">
      <alignment horizontal="center"/>
    </xf>
    <xf numFmtId="2" fontId="4" fillId="2" borderId="21" xfId="210" applyNumberFormat="1" applyFont="1" applyFill="1" applyBorder="1" applyAlignment="1">
      <alignment horizontal="center"/>
    </xf>
    <xf numFmtId="49" fontId="4" fillId="2" borderId="15" xfId="209" applyNumberFormat="1" applyFont="1" applyFill="1" applyBorder="1" applyAlignment="1">
      <alignment horizontal="center"/>
    </xf>
    <xf numFmtId="0" fontId="4" fillId="2" borderId="26" xfId="209" applyFont="1" applyFill="1" applyBorder="1" applyAlignment="1">
      <alignment horizontal="left" wrapText="1"/>
    </xf>
    <xf numFmtId="49" fontId="2" fillId="2" borderId="15" xfId="209" applyNumberFormat="1" applyFont="1" applyFill="1" applyBorder="1" applyAlignment="1">
      <alignment wrapText="1"/>
    </xf>
    <xf numFmtId="0" fontId="2" fillId="2" borderId="26" xfId="209" applyFont="1" applyFill="1" applyBorder="1" applyAlignment="1">
      <alignment wrapText="1"/>
    </xf>
    <xf numFmtId="49" fontId="2" fillId="2" borderId="21" xfId="209" applyNumberFormat="1" applyFont="1" applyFill="1" applyBorder="1" applyAlignment="1">
      <alignment horizontal="center" wrapText="1"/>
    </xf>
    <xf numFmtId="2" fontId="2" fillId="2" borderId="21" xfId="210" applyNumberFormat="1" applyFont="1" applyFill="1" applyBorder="1" applyAlignment="1">
      <alignment horizontal="center" wrapText="1"/>
    </xf>
    <xf numFmtId="2" fontId="4" fillId="0" borderId="21" xfId="1" applyNumberFormat="1" applyFont="1" applyFill="1" applyBorder="1" applyAlignment="1">
      <alignment horizontal="center" wrapText="1"/>
    </xf>
    <xf numFmtId="177" fontId="4" fillId="0" borderId="17" xfId="1" applyNumberFormat="1" applyFont="1" applyFill="1" applyBorder="1" applyAlignment="1">
      <alignment horizontal="right"/>
    </xf>
    <xf numFmtId="177" fontId="4" fillId="0" borderId="15" xfId="1" applyNumberFormat="1" applyFont="1" applyFill="1" applyBorder="1" applyAlignment="1">
      <alignment horizontal="right"/>
    </xf>
    <xf numFmtId="2" fontId="4" fillId="2" borderId="7" xfId="1" applyNumberFormat="1" applyFont="1" applyFill="1" applyBorder="1" applyAlignment="1">
      <alignment horizontal="center"/>
    </xf>
    <xf numFmtId="0" fontId="4" fillId="2" borderId="7" xfId="0" applyFont="1" applyFill="1" applyBorder="1"/>
    <xf numFmtId="2" fontId="4" fillId="2" borderId="7" xfId="1" applyNumberFormat="1" applyFont="1" applyFill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left"/>
    </xf>
    <xf numFmtId="49" fontId="4" fillId="2" borderId="26" xfId="168" applyNumberFormat="1" applyFont="1" applyFill="1" applyBorder="1" applyAlignment="1">
      <alignment horizontal="center"/>
    </xf>
    <xf numFmtId="0" fontId="4" fillId="2" borderId="21" xfId="168" applyFont="1" applyFill="1" applyBorder="1" applyAlignment="1">
      <alignment horizontal="center"/>
    </xf>
    <xf numFmtId="0" fontId="4" fillId="2" borderId="15" xfId="168" applyFont="1" applyFill="1" applyBorder="1" applyAlignment="1">
      <alignment horizontal="center"/>
    </xf>
    <xf numFmtId="0" fontId="4" fillId="2" borderId="21" xfId="168" applyFont="1" applyFill="1" applyBorder="1" applyAlignment="1">
      <alignment horizontal="left" wrapText="1"/>
    </xf>
    <xf numFmtId="0" fontId="4" fillId="2" borderId="0" xfId="168" applyFont="1" applyFill="1" applyAlignment="1">
      <alignment horizontal="center"/>
    </xf>
    <xf numFmtId="0" fontId="4" fillId="2" borderId="6" xfId="168" applyFont="1" applyFill="1" applyBorder="1" applyAlignment="1">
      <alignment horizontal="center"/>
    </xf>
    <xf numFmtId="177" fontId="4" fillId="0" borderId="16" xfId="1" applyNumberFormat="1" applyFont="1" applyFill="1" applyBorder="1" applyAlignment="1">
      <alignment horizontal="right"/>
    </xf>
    <xf numFmtId="177" fontId="4" fillId="2" borderId="21" xfId="210" applyNumberFormat="1" applyFont="1" applyFill="1" applyBorder="1" applyAlignment="1">
      <alignment horizontal="right"/>
    </xf>
    <xf numFmtId="177" fontId="2" fillId="2" borderId="21" xfId="210" applyNumberFormat="1" applyFont="1" applyFill="1" applyBorder="1" applyAlignment="1">
      <alignment horizontal="right" wrapText="1"/>
    </xf>
    <xf numFmtId="177" fontId="4" fillId="0" borderId="21" xfId="211" applyNumberFormat="1" applyFont="1" applyBorder="1" applyAlignment="1">
      <alignment horizontal="right"/>
    </xf>
    <xf numFmtId="177" fontId="4" fillId="2" borderId="21" xfId="212" applyNumberFormat="1" applyFont="1" applyFill="1" applyBorder="1" applyAlignment="1">
      <alignment horizontal="right"/>
    </xf>
    <xf numFmtId="177" fontId="4" fillId="2" borderId="21" xfId="104" applyNumberFormat="1" applyFont="1" applyFill="1" applyBorder="1" applyAlignment="1">
      <alignment horizontal="right"/>
    </xf>
    <xf numFmtId="177" fontId="4" fillId="2" borderId="21" xfId="108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left"/>
    </xf>
    <xf numFmtId="2" fontId="4" fillId="2" borderId="50" xfId="168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2" xfId="0" applyFont="1" applyFill="1" applyBorder="1"/>
    <xf numFmtId="2" fontId="2" fillId="2" borderId="2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26" xfId="0" applyNumberFormat="1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2" fontId="4" fillId="2" borderId="6" xfId="0" applyNumberFormat="1" applyFont="1" applyFill="1" applyBorder="1" applyAlignment="1">
      <alignment horizontal="center" wrapText="1"/>
    </xf>
    <xf numFmtId="186" fontId="4" fillId="2" borderId="15" xfId="0" applyNumberFormat="1" applyFont="1" applyFill="1" applyBorder="1" applyAlignment="1">
      <alignment horizontal="right" wrapText="1"/>
    </xf>
    <xf numFmtId="49" fontId="4" fillId="2" borderId="26" xfId="0" applyNumberFormat="1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186" fontId="4" fillId="2" borderId="21" xfId="206" applyNumberFormat="1" applyFont="1" applyFill="1" applyBorder="1" applyAlignment="1">
      <alignment horizontal="right" wrapText="1"/>
    </xf>
    <xf numFmtId="186" fontId="4" fillId="2" borderId="6" xfId="244" applyNumberFormat="1" applyFont="1" applyFill="1" applyBorder="1" applyAlignment="1">
      <alignment horizontal="right" wrapText="1"/>
    </xf>
    <xf numFmtId="186" fontId="4" fillId="2" borderId="7" xfId="206" applyNumberFormat="1" applyFont="1" applyFill="1" applyBorder="1" applyAlignment="1">
      <alignment horizontal="right" wrapText="1"/>
    </xf>
    <xf numFmtId="186" fontId="4" fillId="2" borderId="0" xfId="244" applyNumberFormat="1" applyFont="1" applyFill="1" applyBorder="1" applyAlignment="1">
      <alignment horizontal="right" wrapText="1"/>
    </xf>
    <xf numFmtId="186" fontId="4" fillId="2" borderId="0" xfId="206" applyNumberFormat="1" applyFont="1" applyFill="1" applyAlignment="1">
      <alignment horizontal="right" wrapText="1"/>
    </xf>
    <xf numFmtId="0" fontId="2" fillId="2" borderId="37" xfId="0" applyFont="1" applyFill="1" applyBorder="1" applyAlignment="1">
      <alignment horizontal="left"/>
    </xf>
    <xf numFmtId="0" fontId="2" fillId="2" borderId="48" xfId="0" applyFont="1" applyFill="1" applyBorder="1"/>
    <xf numFmtId="0" fontId="2" fillId="2" borderId="31" xfId="0" applyFont="1" applyFill="1" applyBorder="1" applyAlignment="1">
      <alignment horizontal="center"/>
    </xf>
    <xf numFmtId="2" fontId="2" fillId="2" borderId="48" xfId="0" applyNumberFormat="1" applyFont="1" applyFill="1" applyBorder="1" applyAlignment="1">
      <alignment horizontal="center"/>
    </xf>
    <xf numFmtId="177" fontId="2" fillId="2" borderId="32" xfId="0" applyNumberFormat="1" applyFont="1" applyFill="1" applyBorder="1" applyAlignment="1">
      <alignment horizontal="right"/>
    </xf>
    <xf numFmtId="177" fontId="2" fillId="2" borderId="3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2" borderId="6" xfId="168" applyFont="1" applyFill="1" applyBorder="1"/>
    <xf numFmtId="2" fontId="4" fillId="2" borderId="21" xfId="168" applyNumberFormat="1" applyFont="1" applyFill="1" applyBorder="1" applyAlignment="1">
      <alignment horizontal="center"/>
    </xf>
    <xf numFmtId="0" fontId="4" fillId="2" borderId="27" xfId="254" applyFont="1" applyFill="1" applyBorder="1" applyAlignment="1">
      <alignment horizontal="left" vertical="top" wrapText="1"/>
    </xf>
    <xf numFmtId="0" fontId="4" fillId="2" borderId="28" xfId="254" applyFont="1" applyFill="1" applyBorder="1" applyAlignment="1">
      <alignment horizontal="left" vertical="top" wrapText="1"/>
    </xf>
    <xf numFmtId="0" fontId="7" fillId="2" borderId="28" xfId="254" applyFont="1" applyFill="1" applyBorder="1" applyAlignment="1">
      <alignment horizontal="center" vertical="center" wrapText="1"/>
    </xf>
    <xf numFmtId="0" fontId="7" fillId="2" borderId="28" xfId="254" applyFont="1" applyFill="1" applyBorder="1" applyAlignment="1">
      <alignment horizontal="left" vertical="center" wrapText="1"/>
    </xf>
    <xf numFmtId="0" fontId="7" fillId="2" borderId="28" xfId="254" applyFont="1" applyFill="1" applyBorder="1" applyAlignment="1">
      <alignment horizontal="left" wrapText="1"/>
    </xf>
    <xf numFmtId="2" fontId="7" fillId="2" borderId="28" xfId="254" applyNumberFormat="1" applyFont="1" applyFill="1" applyBorder="1" applyAlignment="1">
      <alignment horizontal="right" vertical="top" shrinkToFit="1"/>
    </xf>
    <xf numFmtId="192" fontId="4" fillId="2" borderId="0" xfId="0" applyNumberFormat="1" applyFont="1" applyFill="1" applyAlignment="1">
      <alignment horizontal="right" wrapText="1"/>
    </xf>
    <xf numFmtId="177" fontId="4" fillId="2" borderId="30" xfId="0" applyNumberFormat="1" applyFont="1" applyFill="1" applyBorder="1" applyAlignment="1">
      <alignment horizontal="right"/>
    </xf>
    <xf numFmtId="177" fontId="4" fillId="2" borderId="16" xfId="168" applyNumberFormat="1" applyFont="1" applyFill="1" applyBorder="1" applyAlignment="1">
      <alignment horizontal="right" wrapText="1"/>
    </xf>
    <xf numFmtId="177" fontId="2" fillId="2" borderId="34" xfId="0" applyNumberFormat="1" applyFont="1" applyFill="1" applyBorder="1" applyAlignment="1">
      <alignment horizontal="right"/>
    </xf>
    <xf numFmtId="177" fontId="4" fillId="2" borderId="32" xfId="0" applyNumberFormat="1" applyFont="1" applyFill="1" applyBorder="1" applyAlignment="1">
      <alignment horizontal="right"/>
    </xf>
    <xf numFmtId="177" fontId="4" fillId="2" borderId="37" xfId="0" applyNumberFormat="1" applyFont="1" applyFill="1" applyBorder="1" applyAlignment="1">
      <alignment horizontal="right"/>
    </xf>
    <xf numFmtId="177" fontId="4" fillId="2" borderId="41" xfId="0" applyNumberFormat="1" applyFont="1" applyFill="1" applyBorder="1" applyAlignment="1">
      <alignment horizontal="right"/>
    </xf>
    <xf numFmtId="177" fontId="4" fillId="2" borderId="34" xfId="0" applyNumberFormat="1" applyFont="1" applyFill="1" applyBorder="1" applyAlignment="1">
      <alignment horizontal="right"/>
    </xf>
    <xf numFmtId="177" fontId="4" fillId="0" borderId="7" xfId="203" applyNumberFormat="1" applyFont="1" applyBorder="1" applyAlignment="1">
      <alignment horizontal="right"/>
    </xf>
    <xf numFmtId="177" fontId="4" fillId="2" borderId="7" xfId="203" applyNumberFormat="1" applyFont="1" applyFill="1" applyBorder="1" applyAlignment="1">
      <alignment horizontal="right"/>
    </xf>
    <xf numFmtId="177" fontId="4" fillId="2" borderId="7" xfId="97" applyNumberFormat="1" applyFont="1" applyFill="1" applyBorder="1" applyAlignment="1">
      <alignment horizontal="right"/>
    </xf>
    <xf numFmtId="177" fontId="4" fillId="2" borderId="17" xfId="168" applyNumberFormat="1" applyFont="1" applyFill="1" applyBorder="1" applyAlignment="1">
      <alignment horizontal="right" wrapText="1"/>
    </xf>
    <xf numFmtId="177" fontId="4" fillId="2" borderId="7" xfId="98" applyNumberFormat="1" applyFont="1" applyFill="1" applyBorder="1" applyAlignment="1">
      <alignment horizontal="right"/>
    </xf>
    <xf numFmtId="181" fontId="4" fillId="2" borderId="0" xfId="0" applyNumberFormat="1" applyFont="1" applyFill="1" applyAlignment="1">
      <alignment horizontal="right"/>
    </xf>
    <xf numFmtId="0" fontId="2" fillId="2" borderId="37" xfId="195" applyFont="1" applyFill="1" applyBorder="1" applyAlignment="1" applyProtection="1">
      <alignment horizontal="center" wrapText="1"/>
      <protection locked="0"/>
    </xf>
    <xf numFmtId="0" fontId="4" fillId="2" borderId="30" xfId="195" applyFont="1" applyFill="1" applyBorder="1" applyAlignment="1" applyProtection="1">
      <alignment horizontal="center"/>
      <protection locked="0"/>
    </xf>
    <xf numFmtId="0" fontId="4" fillId="2" borderId="31" xfId="195" applyFont="1" applyFill="1" applyBorder="1" applyAlignment="1" applyProtection="1">
      <alignment horizontal="center"/>
      <protection locked="0"/>
    </xf>
    <xf numFmtId="2" fontId="2" fillId="2" borderId="30" xfId="0" applyNumberFormat="1" applyFont="1" applyFill="1" applyBorder="1" applyAlignment="1">
      <alignment horizontal="center" vertical="center"/>
    </xf>
    <xf numFmtId="0" fontId="2" fillId="2" borderId="15" xfId="195" applyFont="1" applyFill="1" applyBorder="1" applyAlignment="1" applyProtection="1">
      <alignment horizontal="center" wrapText="1"/>
      <protection locked="0"/>
    </xf>
    <xf numFmtId="0" fontId="2" fillId="2" borderId="16" xfId="195" applyFont="1" applyFill="1" applyBorder="1" applyAlignment="1" applyProtection="1">
      <alignment horizontal="centerContinuous"/>
      <protection locked="0"/>
    </xf>
    <xf numFmtId="0" fontId="2" fillId="2" borderId="0" xfId="195" applyFont="1" applyFill="1" applyAlignment="1" applyProtection="1">
      <alignment horizontal="center"/>
      <protection locked="0"/>
    </xf>
    <xf numFmtId="2" fontId="2" fillId="2" borderId="16" xfId="0" applyNumberFormat="1" applyFont="1" applyFill="1" applyBorder="1" applyAlignment="1">
      <alignment horizontal="center" vertical="center"/>
    </xf>
    <xf numFmtId="4" fontId="2" fillId="2" borderId="0" xfId="195" applyNumberFormat="1" applyFont="1" applyFill="1" applyAlignment="1" applyProtection="1">
      <alignment horizontal="right"/>
      <protection locked="0"/>
    </xf>
    <xf numFmtId="0" fontId="2" fillId="2" borderId="25" xfId="195" applyFont="1" applyFill="1" applyBorder="1" applyAlignment="1" applyProtection="1">
      <alignment horizontal="center" wrapText="1"/>
      <protection locked="0"/>
    </xf>
    <xf numFmtId="0" fontId="2" fillId="2" borderId="23" xfId="195" applyFont="1" applyFill="1" applyBorder="1" applyAlignment="1" applyProtection="1">
      <alignment horizontal="center"/>
      <protection locked="0"/>
    </xf>
    <xf numFmtId="0" fontId="4" fillId="2" borderId="40" xfId="195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4" fontId="4" fillId="2" borderId="40" xfId="195" applyNumberFormat="1" applyFont="1" applyFill="1" applyBorder="1" applyAlignment="1" applyProtection="1">
      <alignment horizontal="right"/>
      <protection locked="0"/>
    </xf>
    <xf numFmtId="0" fontId="4" fillId="2" borderId="26" xfId="195" applyFont="1" applyFill="1" applyBorder="1" applyProtection="1">
      <protection locked="0"/>
    </xf>
    <xf numFmtId="0" fontId="4" fillId="2" borderId="6" xfId="195" applyFont="1" applyFill="1" applyBorder="1" applyProtection="1">
      <protection locked="0"/>
    </xf>
    <xf numFmtId="0" fontId="4" fillId="2" borderId="16" xfId="195" applyFont="1" applyFill="1" applyBorder="1" applyAlignment="1" applyProtection="1">
      <alignment horizontal="center"/>
      <protection locked="0"/>
    </xf>
    <xf numFmtId="2" fontId="4" fillId="2" borderId="16" xfId="195" applyNumberFormat="1" applyFont="1" applyFill="1" applyBorder="1" applyAlignment="1" applyProtection="1">
      <alignment horizontal="center"/>
      <protection locked="0"/>
    </xf>
    <xf numFmtId="177" fontId="4" fillId="2" borderId="16" xfId="195" applyNumberFormat="1" applyFont="1" applyFill="1" applyBorder="1" applyAlignment="1" applyProtection="1">
      <alignment horizontal="right"/>
      <protection locked="0"/>
    </xf>
    <xf numFmtId="0" fontId="5" fillId="2" borderId="6" xfId="195" applyFont="1" applyFill="1" applyBorder="1" applyProtection="1">
      <protection locked="0"/>
    </xf>
    <xf numFmtId="0" fontId="2" fillId="2" borderId="26" xfId="195" applyFont="1" applyFill="1" applyBorder="1" applyProtection="1">
      <protection locked="0"/>
    </xf>
    <xf numFmtId="2" fontId="4" fillId="2" borderId="16" xfId="154" applyNumberFormat="1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right"/>
    </xf>
    <xf numFmtId="177" fontId="2" fillId="2" borderId="31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2" fillId="2" borderId="40" xfId="0" applyNumberFormat="1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right"/>
    </xf>
    <xf numFmtId="177" fontId="4" fillId="2" borderId="16" xfId="195" applyNumberFormat="1" applyFont="1" applyFill="1" applyBorder="1" applyAlignment="1" applyProtection="1">
      <alignment horizontal="center"/>
      <protection locked="0"/>
    </xf>
    <xf numFmtId="177" fontId="4" fillId="0" borderId="16" xfId="195" applyNumberFormat="1" applyFont="1" applyBorder="1" applyAlignment="1" applyProtection="1">
      <alignment horizontal="center"/>
      <protection locked="0"/>
    </xf>
    <xf numFmtId="0" fontId="4" fillId="2" borderId="51" xfId="195" applyFont="1" applyFill="1" applyBorder="1" applyProtection="1">
      <protection locked="0"/>
    </xf>
    <xf numFmtId="0" fontId="4" fillId="2" borderId="52" xfId="195" applyFont="1" applyFill="1" applyBorder="1" applyProtection="1">
      <protection locked="0"/>
    </xf>
    <xf numFmtId="0" fontId="4" fillId="2" borderId="23" xfId="195" applyFont="1" applyFill="1" applyBorder="1" applyAlignment="1" applyProtection="1">
      <alignment horizontal="center"/>
      <protection locked="0"/>
    </xf>
    <xf numFmtId="2" fontId="4" fillId="2" borderId="23" xfId="154" applyNumberFormat="1" applyFont="1" applyFill="1" applyBorder="1" applyAlignment="1" applyProtection="1">
      <alignment horizontal="center"/>
      <protection locked="0"/>
    </xf>
    <xf numFmtId="181" fontId="4" fillId="2" borderId="23" xfId="73" applyNumberFormat="1" applyFont="1" applyFill="1" applyBorder="1" applyAlignment="1" applyProtection="1">
      <alignment horizontal="right"/>
      <protection locked="0"/>
    </xf>
    <xf numFmtId="0" fontId="4" fillId="2" borderId="33" xfId="195" applyFont="1" applyFill="1" applyBorder="1" applyProtection="1">
      <protection locked="0"/>
    </xf>
    <xf numFmtId="0" fontId="2" fillId="2" borderId="41" xfId="195" applyFont="1" applyFill="1" applyBorder="1" applyAlignment="1" applyProtection="1">
      <alignment horizontal="center"/>
      <protection locked="0"/>
    </xf>
    <xf numFmtId="0" fontId="2" fillId="2" borderId="31" xfId="195" applyFont="1" applyFill="1" applyBorder="1" applyAlignment="1" applyProtection="1">
      <alignment horizontal="center"/>
      <protection locked="0"/>
    </xf>
    <xf numFmtId="0" fontId="2" fillId="2" borderId="51" xfId="195" applyFont="1" applyFill="1" applyBorder="1" applyProtection="1">
      <protection locked="0"/>
    </xf>
    <xf numFmtId="0" fontId="2" fillId="2" borderId="52" xfId="195" applyFont="1" applyFill="1" applyBorder="1" applyAlignment="1" applyProtection="1">
      <alignment horizontal="center"/>
      <protection locked="0"/>
    </xf>
    <xf numFmtId="0" fontId="2" fillId="2" borderId="40" xfId="195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>
      <alignment horizontal="right"/>
    </xf>
    <xf numFmtId="177" fontId="4" fillId="2" borderId="23" xfId="195" applyNumberFormat="1" applyFont="1" applyFill="1" applyBorder="1" applyAlignment="1" applyProtection="1">
      <alignment horizontal="center"/>
      <protection locked="0"/>
    </xf>
    <xf numFmtId="177" fontId="4" fillId="2" borderId="38" xfId="0" applyNumberFormat="1" applyFont="1" applyFill="1" applyBorder="1" applyAlignment="1">
      <alignment horizontal="right"/>
    </xf>
    <xf numFmtId="0" fontId="2" fillId="2" borderId="32" xfId="195" applyFont="1" applyFill="1" applyBorder="1" applyAlignment="1" applyProtection="1">
      <alignment horizontal="center"/>
      <protection locked="0"/>
    </xf>
    <xf numFmtId="177" fontId="4" fillId="2" borderId="30" xfId="0" applyNumberFormat="1" applyFont="1" applyFill="1" applyBorder="1" applyAlignment="1">
      <alignment horizontal="center"/>
    </xf>
    <xf numFmtId="0" fontId="2" fillId="2" borderId="38" xfId="195" applyFont="1" applyFill="1" applyBorder="1" applyAlignment="1" applyProtection="1">
      <alignment horizontal="center"/>
      <protection locked="0"/>
    </xf>
    <xf numFmtId="177" fontId="4" fillId="2" borderId="23" xfId="0" applyNumberFormat="1" applyFont="1" applyFill="1" applyBorder="1" applyAlignment="1">
      <alignment horizontal="center"/>
    </xf>
    <xf numFmtId="0" fontId="4" fillId="5" borderId="0" xfId="0" applyFont="1" applyFill="1"/>
    <xf numFmtId="49" fontId="4" fillId="2" borderId="0" xfId="0" applyNumberFormat="1" applyFont="1" applyFill="1" applyAlignment="1">
      <alignment horizontal="center"/>
    </xf>
    <xf numFmtId="2" fontId="9" fillId="2" borderId="26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2" fontId="9" fillId="2" borderId="0" xfId="0" applyNumberFormat="1" applyFont="1" applyFill="1" applyAlignment="1">
      <alignment horizontal="center"/>
    </xf>
    <xf numFmtId="2" fontId="9" fillId="2" borderId="21" xfId="0" applyNumberFormat="1" applyFont="1" applyFill="1" applyBorder="1" applyAlignment="1">
      <alignment horizontal="left"/>
    </xf>
    <xf numFmtId="0" fontId="9" fillId="2" borderId="21" xfId="0" applyFont="1" applyFill="1" applyBorder="1"/>
    <xf numFmtId="0" fontId="9" fillId="2" borderId="0" xfId="0" applyFont="1" applyFill="1" applyAlignment="1">
      <alignment horizontal="center"/>
    </xf>
    <xf numFmtId="0" fontId="9" fillId="2" borderId="26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3" fontId="9" fillId="2" borderId="0" xfId="0" applyNumberFormat="1" applyFont="1" applyFill="1" applyAlignment="1">
      <alignment horizontal="center"/>
    </xf>
    <xf numFmtId="49" fontId="4" fillId="2" borderId="26" xfId="0" applyNumberFormat="1" applyFont="1" applyFill="1" applyBorder="1" applyAlignment="1">
      <alignment horizontal="right"/>
    </xf>
    <xf numFmtId="49" fontId="4" fillId="2" borderId="21" xfId="0" applyNumberFormat="1" applyFont="1" applyFill="1" applyBorder="1" applyAlignment="1">
      <alignment horizontal="center"/>
    </xf>
    <xf numFmtId="49" fontId="4" fillId="2" borderId="26" xfId="0" applyNumberFormat="1" applyFont="1" applyFill="1" applyBorder="1"/>
    <xf numFmtId="177" fontId="4" fillId="2" borderId="0" xfId="0" applyNumberFormat="1" applyFont="1" applyFill="1" applyAlignment="1">
      <alignment horizontal="center"/>
    </xf>
    <xf numFmtId="176" fontId="2" fillId="2" borderId="0" xfId="1" applyFont="1" applyFill="1" applyAlignment="1"/>
    <xf numFmtId="177" fontId="2" fillId="2" borderId="13" xfId="0" applyNumberFormat="1" applyFont="1" applyFill="1" applyBorder="1" applyAlignment="1">
      <alignment horizontal="right"/>
    </xf>
    <xf numFmtId="186" fontId="4" fillId="2" borderId="21" xfId="191" applyNumberFormat="1" applyFont="1" applyFill="1" applyBorder="1" applyAlignment="1">
      <alignment horizontal="right"/>
    </xf>
    <xf numFmtId="186" fontId="4" fillId="2" borderId="21" xfId="192" applyNumberFormat="1" applyFont="1" applyFill="1" applyBorder="1" applyAlignment="1">
      <alignment horizontal="right"/>
    </xf>
    <xf numFmtId="186" fontId="4" fillId="2" borderId="6" xfId="131" applyNumberFormat="1" applyFont="1" applyFill="1" applyBorder="1" applyAlignment="1">
      <alignment horizontal="right"/>
    </xf>
    <xf numFmtId="186" fontId="4" fillId="2" borderId="21" xfId="193" applyNumberFormat="1" applyFont="1" applyFill="1" applyBorder="1" applyAlignment="1">
      <alignment horizontal="right" wrapText="1"/>
    </xf>
    <xf numFmtId="186" fontId="4" fillId="2" borderId="21" xfId="194" applyNumberFormat="1" applyFont="1" applyFill="1" applyBorder="1" applyAlignment="1">
      <alignment horizontal="right"/>
    </xf>
    <xf numFmtId="186" fontId="4" fillId="2" borderId="21" xfId="197" applyNumberFormat="1" applyFont="1" applyFill="1" applyBorder="1" applyAlignment="1">
      <alignment horizontal="right" wrapText="1"/>
    </xf>
    <xf numFmtId="186" fontId="4" fillId="2" borderId="21" xfId="198" applyNumberFormat="1" applyFont="1" applyFill="1" applyBorder="1" applyAlignment="1">
      <alignment horizontal="right"/>
    </xf>
    <xf numFmtId="177" fontId="9" fillId="2" borderId="17" xfId="0" applyNumberFormat="1" applyFont="1" applyFill="1" applyBorder="1" applyAlignment="1">
      <alignment horizontal="center"/>
    </xf>
    <xf numFmtId="186" fontId="4" fillId="2" borderId="21" xfId="86" applyNumberFormat="1" applyFont="1" applyFill="1" applyBorder="1" applyAlignment="1">
      <alignment horizontal="right"/>
    </xf>
    <xf numFmtId="186" fontId="4" fillId="2" borderId="21" xfId="199" applyNumberFormat="1" applyFont="1" applyFill="1" applyBorder="1" applyAlignment="1">
      <alignment horizontal="right"/>
    </xf>
    <xf numFmtId="186" fontId="4" fillId="2" borderId="21" xfId="201" applyNumberFormat="1" applyFont="1" applyFill="1" applyBorder="1" applyAlignment="1">
      <alignment horizontal="right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vertical="top"/>
    </xf>
    <xf numFmtId="0" fontId="13" fillId="3" borderId="0" xfId="0" applyFont="1" applyFill="1"/>
    <xf numFmtId="0" fontId="14" fillId="3" borderId="0" xfId="0" applyFont="1" applyFill="1"/>
    <xf numFmtId="0" fontId="12" fillId="0" borderId="0" xfId="0" applyFont="1"/>
    <xf numFmtId="0" fontId="15" fillId="3" borderId="0" xfId="0" applyFont="1" applyFill="1"/>
    <xf numFmtId="0" fontId="12" fillId="0" borderId="0" xfId="0" applyFon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3" fontId="14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12" fillId="5" borderId="0" xfId="0" applyFont="1" applyFill="1"/>
    <xf numFmtId="4" fontId="14" fillId="3" borderId="0" xfId="0" applyNumberFormat="1" applyFont="1" applyFill="1" applyAlignment="1">
      <alignment horizontal="right"/>
    </xf>
    <xf numFmtId="43" fontId="14" fillId="3" borderId="0" xfId="0" applyNumberFormat="1" applyFont="1" applyFill="1"/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6" borderId="0" xfId="0" applyFont="1" applyFill="1" applyAlignment="1">
      <alignment vertical="top"/>
    </xf>
    <xf numFmtId="0" fontId="9" fillId="4" borderId="0" xfId="0" applyFont="1" applyFill="1" applyAlignment="1">
      <alignment horizontal="center"/>
    </xf>
    <xf numFmtId="2" fontId="9" fillId="4" borderId="0" xfId="0" applyNumberFormat="1" applyFont="1" applyFill="1" applyAlignment="1">
      <alignment horizontal="left"/>
    </xf>
    <xf numFmtId="0" fontId="9" fillId="4" borderId="0" xfId="0" applyFont="1" applyFill="1"/>
    <xf numFmtId="3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left"/>
    </xf>
    <xf numFmtId="49" fontId="4" fillId="2" borderId="26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horizontal="center" wrapText="1"/>
    </xf>
    <xf numFmtId="2" fontId="4" fillId="2" borderId="21" xfId="0" applyNumberFormat="1" applyFont="1" applyFill="1" applyBorder="1" applyAlignment="1">
      <alignment horizontal="center" wrapText="1"/>
    </xf>
    <xf numFmtId="186" fontId="4" fillId="2" borderId="17" xfId="0" applyNumberFormat="1" applyFont="1" applyFill="1" applyBorder="1" applyAlignment="1">
      <alignment horizontal="right" wrapText="1"/>
    </xf>
    <xf numFmtId="49" fontId="4" fillId="2" borderId="51" xfId="0" applyNumberFormat="1" applyFont="1" applyFill="1" applyBorder="1" applyAlignment="1">
      <alignment wrapText="1"/>
    </xf>
    <xf numFmtId="0" fontId="4" fillId="2" borderId="53" xfId="0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2" fontId="4" fillId="2" borderId="53" xfId="0" applyNumberFormat="1" applyFont="1" applyFill="1" applyBorder="1" applyAlignment="1">
      <alignment horizontal="center" wrapText="1"/>
    </xf>
    <xf numFmtId="186" fontId="4" fillId="2" borderId="38" xfId="0" applyNumberFormat="1" applyFont="1" applyFill="1" applyBorder="1" applyAlignment="1">
      <alignment horizontal="right" wrapText="1"/>
    </xf>
    <xf numFmtId="186" fontId="4" fillId="2" borderId="23" xfId="0" applyNumberFormat="1" applyFont="1" applyFill="1" applyBorder="1" applyAlignment="1">
      <alignment horizontal="right" wrapText="1"/>
    </xf>
    <xf numFmtId="186" fontId="4" fillId="2" borderId="21" xfId="202" applyNumberFormat="1" applyFont="1" applyFill="1" applyBorder="1" applyAlignment="1">
      <alignment horizontal="right" wrapText="1"/>
    </xf>
    <xf numFmtId="186" fontId="4" fillId="2" borderId="0" xfId="202" applyNumberFormat="1" applyFont="1" applyFill="1" applyAlignment="1">
      <alignment horizontal="right" wrapText="1"/>
    </xf>
    <xf numFmtId="186" fontId="4" fillId="2" borderId="40" xfId="202" applyNumberFormat="1" applyFont="1" applyFill="1" applyBorder="1" applyAlignment="1">
      <alignment horizontal="right" wrapText="1"/>
    </xf>
    <xf numFmtId="186" fontId="4" fillId="2" borderId="25" xfId="0" applyNumberFormat="1" applyFont="1" applyFill="1" applyBorder="1" applyAlignment="1">
      <alignment horizontal="right" wrapText="1"/>
    </xf>
    <xf numFmtId="177" fontId="4" fillId="2" borderId="53" xfId="195" applyNumberFormat="1" applyFont="1" applyFill="1" applyBorder="1" applyAlignment="1" applyProtection="1">
      <alignment horizontal="center"/>
      <protection locked="0"/>
    </xf>
    <xf numFmtId="177" fontId="2" fillId="2" borderId="0" xfId="0" applyNumberFormat="1" applyFont="1" applyFill="1" applyAlignment="1">
      <alignment horizontal="right"/>
    </xf>
    <xf numFmtId="0" fontId="4" fillId="2" borderId="12" xfId="0" applyFont="1" applyFill="1" applyBorder="1"/>
    <xf numFmtId="0" fontId="4" fillId="2" borderId="11" xfId="0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186" fontId="4" fillId="2" borderId="16" xfId="2" applyNumberFormat="1" applyFont="1" applyFill="1" applyBorder="1" applyAlignment="1">
      <alignment horizontal="right" wrapText="1"/>
    </xf>
    <xf numFmtId="0" fontId="4" fillId="2" borderId="15" xfId="180" applyFont="1" applyFill="1" applyBorder="1" applyAlignment="1">
      <alignment horizontal="left"/>
    </xf>
    <xf numFmtId="0" fontId="4" fillId="2" borderId="21" xfId="180" applyFont="1" applyFill="1" applyBorder="1" applyAlignment="1">
      <alignment horizontal="left"/>
    </xf>
    <xf numFmtId="2" fontId="4" fillId="2" borderId="0" xfId="0" applyNumberFormat="1" applyFont="1" applyFill="1" applyAlignment="1">
      <alignment horizontal="center" wrapText="1"/>
    </xf>
    <xf numFmtId="0" fontId="4" fillId="0" borderId="21" xfId="0" applyFont="1" applyBorder="1" applyAlignment="1">
      <alignment horizontal="left" wrapText="1"/>
    </xf>
    <xf numFmtId="0" fontId="4" fillId="2" borderId="21" xfId="168" applyFont="1" applyFill="1" applyBorder="1" applyAlignment="1">
      <alignment wrapText="1"/>
    </xf>
    <xf numFmtId="0" fontId="4" fillId="2" borderId="7" xfId="168" applyFont="1" applyFill="1" applyBorder="1" applyAlignment="1">
      <alignment horizontal="center" wrapText="1"/>
    </xf>
    <xf numFmtId="0" fontId="4" fillId="0" borderId="21" xfId="168" applyFont="1" applyBorder="1" applyAlignment="1">
      <alignment wrapText="1"/>
    </xf>
    <xf numFmtId="0" fontId="4" fillId="0" borderId="7" xfId="168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186" fontId="4" fillId="0" borderId="16" xfId="2" applyNumberFormat="1" applyFont="1" applyFill="1" applyBorder="1" applyAlignment="1">
      <alignment horizontal="right" wrapText="1"/>
    </xf>
    <xf numFmtId="9" fontId="4" fillId="2" borderId="16" xfId="3" applyFont="1" applyFill="1" applyBorder="1" applyAlignment="1">
      <alignment horizontal="right" wrapText="1"/>
    </xf>
    <xf numFmtId="177" fontId="4" fillId="2" borderId="21" xfId="3" applyNumberFormat="1" applyFont="1" applyFill="1" applyBorder="1" applyAlignment="1">
      <alignment horizontal="center"/>
    </xf>
    <xf numFmtId="10" fontId="4" fillId="2" borderId="16" xfId="0" applyNumberFormat="1" applyFont="1" applyFill="1" applyBorder="1" applyAlignment="1">
      <alignment horizontal="right"/>
    </xf>
    <xf numFmtId="177" fontId="4" fillId="2" borderId="0" xfId="3" applyNumberFormat="1" applyFont="1" applyFill="1" applyBorder="1" applyAlignment="1">
      <alignment horizontal="center"/>
    </xf>
    <xf numFmtId="192" fontId="4" fillId="2" borderId="16" xfId="0" applyNumberFormat="1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/>
    </xf>
    <xf numFmtId="186" fontId="4" fillId="0" borderId="16" xfId="168" applyNumberFormat="1" applyFont="1" applyBorder="1" applyAlignment="1">
      <alignment horizontal="right" wrapText="1"/>
    </xf>
    <xf numFmtId="0" fontId="4" fillId="2" borderId="18" xfId="0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9" fontId="4" fillId="2" borderId="0" xfId="267" applyFont="1" applyFill="1" applyBorder="1" applyAlignment="1">
      <alignment horizontal="right"/>
    </xf>
    <xf numFmtId="9" fontId="4" fillId="2" borderId="15" xfId="3" applyFont="1" applyFill="1" applyBorder="1" applyAlignment="1">
      <alignment horizontal="right" wrapText="1"/>
    </xf>
    <xf numFmtId="9" fontId="4" fillId="2" borderId="21" xfId="3" applyFont="1" applyFill="1" applyBorder="1" applyAlignment="1" applyProtection="1">
      <alignment horizontal="center"/>
      <protection locked="0"/>
    </xf>
    <xf numFmtId="177" fontId="4" fillId="2" borderId="21" xfId="3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/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3" fontId="3" fillId="2" borderId="0" xfId="1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10" xfId="0" applyFont="1" applyFill="1" applyBorder="1"/>
    <xf numFmtId="0" fontId="4" fillId="4" borderId="26" xfId="0" applyFont="1" applyFill="1" applyBorder="1" applyAlignment="1">
      <alignment horizontal="right"/>
    </xf>
    <xf numFmtId="0" fontId="4" fillId="4" borderId="21" xfId="0" applyFont="1" applyFill="1" applyBorder="1" applyAlignment="1">
      <alignment wrapText="1"/>
    </xf>
    <xf numFmtId="0" fontId="4" fillId="4" borderId="0" xfId="0" applyFont="1" applyFill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right"/>
    </xf>
    <xf numFmtId="0" fontId="4" fillId="4" borderId="2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181" fontId="3" fillId="2" borderId="0" xfId="0" applyNumberFormat="1" applyFont="1" applyFill="1" applyAlignment="1" applyProtection="1">
      <alignment horizontal="right"/>
      <protection locked="0"/>
    </xf>
    <xf numFmtId="177" fontId="3" fillId="2" borderId="0" xfId="2" applyFont="1" applyFill="1" applyBorder="1" applyAlignment="1">
      <alignment horizontal="right"/>
    </xf>
    <xf numFmtId="186" fontId="4" fillId="4" borderId="16" xfId="0" applyNumberFormat="1" applyFont="1" applyFill="1" applyBorder="1" applyAlignment="1">
      <alignment horizontal="right"/>
    </xf>
    <xf numFmtId="177" fontId="3" fillId="2" borderId="0" xfId="0" applyNumberFormat="1" applyFont="1" applyFill="1"/>
    <xf numFmtId="177" fontId="1" fillId="2" borderId="0" xfId="0" applyNumberFormat="1" applyFont="1" applyFill="1" applyAlignment="1">
      <alignment horizontal="right"/>
    </xf>
    <xf numFmtId="186" fontId="4" fillId="2" borderId="21" xfId="72" applyNumberFormat="1" applyFont="1" applyFill="1" applyBorder="1" applyAlignment="1">
      <alignment horizontal="right"/>
    </xf>
    <xf numFmtId="186" fontId="4" fillId="2" borderId="6" xfId="245" applyNumberFormat="1" applyFont="1" applyFill="1" applyBorder="1" applyAlignment="1">
      <alignment horizontal="right"/>
    </xf>
    <xf numFmtId="186" fontId="4" fillId="2" borderId="21" xfId="189" applyNumberFormat="1" applyFont="1" applyFill="1" applyBorder="1" applyAlignment="1">
      <alignment horizontal="right"/>
    </xf>
    <xf numFmtId="186" fontId="4" fillId="2" borderId="0" xfId="189" applyNumberFormat="1" applyFont="1" applyFill="1" applyAlignment="1">
      <alignment horizontal="right"/>
    </xf>
    <xf numFmtId="186" fontId="4" fillId="2" borderId="0" xfId="245" applyNumberFormat="1" applyFont="1" applyFill="1" applyAlignment="1">
      <alignment horizontal="right"/>
    </xf>
    <xf numFmtId="186" fontId="4" fillId="4" borderId="0" xfId="189" applyNumberFormat="1" applyFont="1" applyFill="1" applyAlignment="1">
      <alignment horizontal="right"/>
    </xf>
    <xf numFmtId="186" fontId="4" fillId="4" borderId="0" xfId="245" applyNumberFormat="1" applyFont="1" applyFill="1" applyAlignment="1">
      <alignment horizontal="right"/>
    </xf>
    <xf numFmtId="177" fontId="4" fillId="4" borderId="21" xfId="195" applyNumberFormat="1" applyFont="1" applyFill="1" applyBorder="1" applyAlignment="1" applyProtection="1">
      <alignment horizontal="center"/>
      <protection locked="0"/>
    </xf>
    <xf numFmtId="177" fontId="4" fillId="4" borderId="22" xfId="0" applyNumberFormat="1" applyFont="1" applyFill="1" applyBorder="1" applyAlignment="1">
      <alignment horizontal="right"/>
    </xf>
    <xf numFmtId="186" fontId="4" fillId="0" borderId="0" xfId="189" applyNumberFormat="1" applyFont="1" applyAlignment="1">
      <alignment horizontal="right"/>
    </xf>
    <xf numFmtId="186" fontId="4" fillId="0" borderId="0" xfId="245" applyNumberFormat="1" applyFont="1" applyAlignment="1">
      <alignment horizontal="right"/>
    </xf>
    <xf numFmtId="186" fontId="4" fillId="2" borderId="15" xfId="2" applyNumberFormat="1" applyFont="1" applyFill="1" applyBorder="1" applyAlignment="1">
      <alignment horizontal="right"/>
    </xf>
    <xf numFmtId="0" fontId="2" fillId="0" borderId="0" xfId="0" applyFont="1"/>
    <xf numFmtId="10" fontId="4" fillId="0" borderId="0" xfId="0" applyNumberFormat="1" applyFont="1"/>
    <xf numFmtId="0" fontId="3" fillId="2" borderId="18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right" wrapText="1"/>
    </xf>
    <xf numFmtId="0" fontId="1" fillId="2" borderId="15" xfId="0" applyFont="1" applyFill="1" applyBorder="1"/>
    <xf numFmtId="0" fontId="1" fillId="2" borderId="21" xfId="0" applyFont="1" applyFill="1" applyBorder="1" applyAlignment="1">
      <alignment wrapText="1"/>
    </xf>
    <xf numFmtId="2" fontId="1" fillId="2" borderId="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center"/>
    </xf>
    <xf numFmtId="177" fontId="1" fillId="2" borderId="21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 wrapText="1"/>
    </xf>
    <xf numFmtId="186" fontId="1" fillId="2" borderId="16" xfId="0" applyNumberFormat="1" applyFont="1" applyFill="1" applyBorder="1" applyAlignment="1">
      <alignment horizontal="right" wrapText="1"/>
    </xf>
    <xf numFmtId="2" fontId="1" fillId="0" borderId="6" xfId="0" applyNumberFormat="1" applyFont="1" applyBorder="1" applyAlignment="1">
      <alignment horizontal="center" wrapText="1"/>
    </xf>
    <xf numFmtId="9" fontId="1" fillId="2" borderId="16" xfId="3" applyFont="1" applyFill="1" applyBorder="1" applyAlignment="1">
      <alignment horizontal="right" wrapText="1"/>
    </xf>
    <xf numFmtId="177" fontId="1" fillId="2" borderId="6" xfId="0" applyNumberFormat="1" applyFont="1" applyFill="1" applyBorder="1" applyAlignment="1">
      <alignment horizontal="center"/>
    </xf>
    <xf numFmtId="186" fontId="1" fillId="2" borderId="16" xfId="3" applyNumberFormat="1" applyFont="1" applyFill="1" applyBorder="1" applyAlignment="1">
      <alignment horizontal="right" wrapText="1"/>
    </xf>
    <xf numFmtId="0" fontId="1" fillId="0" borderId="2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86" fontId="1" fillId="0" borderId="16" xfId="0" applyNumberFormat="1" applyFont="1" applyBorder="1" applyAlignment="1">
      <alignment horizontal="right" wrapText="1"/>
    </xf>
    <xf numFmtId="177" fontId="1" fillId="0" borderId="21" xfId="0" applyNumberFormat="1" applyFont="1" applyBorder="1" applyAlignment="1">
      <alignment horizontal="center"/>
    </xf>
    <xf numFmtId="186" fontId="1" fillId="0" borderId="16" xfId="0" applyNumberFormat="1" applyFont="1" applyBorder="1" applyAlignment="1">
      <alignment horizontal="right"/>
    </xf>
    <xf numFmtId="0" fontId="1" fillId="2" borderId="15" xfId="207" applyFont="1" applyFill="1" applyBorder="1" applyAlignment="1">
      <alignment horizontal="left" wrapText="1"/>
    </xf>
    <xf numFmtId="0" fontId="1" fillId="2" borderId="0" xfId="207" applyFont="1" applyFill="1" applyAlignment="1">
      <alignment horizontal="center" wrapText="1"/>
    </xf>
    <xf numFmtId="0" fontId="2" fillId="2" borderId="6" xfId="195" applyFont="1" applyFill="1" applyBorder="1" applyProtection="1">
      <protection locked="0"/>
    </xf>
    <xf numFmtId="0" fontId="1" fillId="2" borderId="6" xfId="195" applyFill="1" applyBorder="1" applyProtection="1">
      <protection locked="0"/>
    </xf>
    <xf numFmtId="0" fontId="1" fillId="2" borderId="21" xfId="195" applyFill="1" applyBorder="1" applyAlignment="1" applyProtection="1">
      <alignment horizontal="center"/>
      <protection locked="0"/>
    </xf>
    <xf numFmtId="2" fontId="1" fillId="2" borderId="0" xfId="195" applyNumberFormat="1" applyFill="1" applyAlignment="1" applyProtection="1">
      <alignment horizontal="center"/>
      <protection locked="0"/>
    </xf>
    <xf numFmtId="0" fontId="1" fillId="2" borderId="16" xfId="195" applyFill="1" applyBorder="1" applyAlignment="1" applyProtection="1">
      <alignment horizontal="right"/>
      <protection locked="0"/>
    </xf>
    <xf numFmtId="3" fontId="1" fillId="2" borderId="16" xfId="154" applyFont="1" applyFill="1" applyBorder="1" applyAlignment="1" applyProtection="1">
      <alignment horizontal="right"/>
      <protection locked="0"/>
    </xf>
    <xf numFmtId="181" fontId="1" fillId="2" borderId="16" xfId="73" applyNumberFormat="1" applyFont="1" applyFill="1" applyBorder="1" applyAlignment="1" applyProtection="1">
      <alignment horizontal="right"/>
      <protection locked="0"/>
    </xf>
    <xf numFmtId="181" fontId="1" fillId="2" borderId="17" xfId="154" applyNumberFormat="1" applyFont="1" applyFill="1" applyBorder="1" applyAlignment="1">
      <alignment horizontal="right"/>
    </xf>
    <xf numFmtId="0" fontId="1" fillId="2" borderId="21" xfId="195" applyFill="1" applyBorder="1" applyProtection="1">
      <protection locked="0"/>
    </xf>
    <xf numFmtId="2" fontId="1" fillId="2" borderId="0" xfId="154" applyNumberFormat="1" applyFont="1" applyFill="1" applyBorder="1" applyAlignment="1" applyProtection="1">
      <alignment horizontal="center"/>
      <protection locked="0"/>
    </xf>
    <xf numFmtId="181" fontId="1" fillId="2" borderId="16" xfId="195" applyNumberFormat="1" applyFill="1" applyBorder="1" applyAlignment="1" applyProtection="1">
      <alignment horizontal="right"/>
      <protection locked="0"/>
    </xf>
    <xf numFmtId="9" fontId="1" fillId="2" borderId="21" xfId="3" applyFont="1" applyFill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right"/>
    </xf>
    <xf numFmtId="9" fontId="4" fillId="2" borderId="21" xfId="195" applyNumberFormat="1" applyFont="1" applyFill="1" applyBorder="1" applyAlignment="1" applyProtection="1">
      <alignment horizontal="center"/>
      <protection locked="0"/>
    </xf>
    <xf numFmtId="0" fontId="4" fillId="2" borderId="0" xfId="207" applyFont="1" applyFill="1" applyAlignment="1">
      <alignment horizontal="center" wrapText="1"/>
    </xf>
    <xf numFmtId="0" fontId="4" fillId="2" borderId="16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/>
    </xf>
    <xf numFmtId="9" fontId="1" fillId="2" borderId="16" xfId="0" applyNumberFormat="1" applyFont="1" applyFill="1" applyBorder="1" applyAlignment="1">
      <alignment horizontal="right"/>
    </xf>
    <xf numFmtId="43" fontId="1" fillId="2" borderId="16" xfId="1" applyNumberFormat="1" applyFont="1" applyFill="1" applyBorder="1" applyAlignment="1">
      <alignment horizontal="right"/>
    </xf>
    <xf numFmtId="176" fontId="1" fillId="2" borderId="17" xfId="1" applyFont="1" applyFill="1" applyBorder="1" applyAlignment="1">
      <alignment horizontal="right"/>
    </xf>
    <xf numFmtId="43" fontId="1" fillId="2" borderId="15" xfId="1" applyNumberFormat="1" applyFont="1" applyFill="1" applyBorder="1" applyAlignment="1">
      <alignment horizontal="right"/>
    </xf>
    <xf numFmtId="176" fontId="1" fillId="2" borderId="16" xfId="1" applyFont="1" applyFill="1" applyBorder="1" applyAlignment="1">
      <alignment horizontal="right"/>
    </xf>
    <xf numFmtId="43" fontId="1" fillId="2" borderId="17" xfId="1" applyNumberFormat="1" applyFont="1" applyFill="1" applyBorder="1" applyAlignment="1">
      <alignment horizontal="right"/>
    </xf>
    <xf numFmtId="176" fontId="1" fillId="2" borderId="15" xfId="1" applyFont="1" applyFill="1" applyBorder="1" applyAlignment="1">
      <alignment horizontal="right"/>
    </xf>
    <xf numFmtId="181" fontId="3" fillId="2" borderId="10" xfId="0" applyNumberFormat="1" applyFont="1" applyFill="1" applyBorder="1" applyAlignment="1" applyProtection="1">
      <alignment horizontal="right"/>
      <protection locked="0"/>
    </xf>
    <xf numFmtId="177" fontId="3" fillId="2" borderId="13" xfId="2" applyFont="1" applyFill="1" applyBorder="1" applyAlignment="1">
      <alignment horizontal="right"/>
    </xf>
    <xf numFmtId="181" fontId="3" fillId="2" borderId="13" xfId="0" applyNumberFormat="1" applyFont="1" applyFill="1" applyBorder="1" applyAlignment="1" applyProtection="1">
      <alignment horizontal="right"/>
      <protection locked="0"/>
    </xf>
    <xf numFmtId="181" fontId="3" fillId="2" borderId="18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horizontal="right" wrapText="1"/>
    </xf>
    <xf numFmtId="0" fontId="1" fillId="2" borderId="15" xfId="0" applyFont="1" applyFill="1" applyBorder="1" applyAlignment="1">
      <alignment horizontal="right"/>
    </xf>
    <xf numFmtId="186" fontId="1" fillId="2" borderId="15" xfId="0" applyNumberFormat="1" applyFont="1" applyFill="1" applyBorder="1" applyAlignment="1">
      <alignment horizontal="right" wrapText="1"/>
    </xf>
    <xf numFmtId="186" fontId="1" fillId="2" borderId="16" xfId="0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192" fontId="1" fillId="2" borderId="16" xfId="3" applyNumberFormat="1" applyFont="1" applyFill="1" applyBorder="1" applyAlignment="1">
      <alignment horizontal="right" wrapText="1"/>
    </xf>
    <xf numFmtId="186" fontId="1" fillId="2" borderId="15" xfId="3" applyNumberFormat="1" applyFont="1" applyFill="1" applyBorder="1" applyAlignment="1">
      <alignment horizontal="right" wrapText="1"/>
    </xf>
    <xf numFmtId="186" fontId="1" fillId="0" borderId="15" xfId="0" applyNumberFormat="1" applyFont="1" applyBorder="1" applyAlignment="1">
      <alignment horizontal="right" wrapText="1"/>
    </xf>
    <xf numFmtId="186" fontId="1" fillId="0" borderId="15" xfId="0" applyNumberFormat="1" applyFont="1" applyBorder="1" applyAlignment="1">
      <alignment horizontal="right"/>
    </xf>
    <xf numFmtId="192" fontId="1" fillId="2" borderId="16" xfId="0" applyNumberFormat="1" applyFont="1" applyFill="1" applyBorder="1" applyAlignment="1">
      <alignment horizontal="right" wrapText="1"/>
    </xf>
    <xf numFmtId="10" fontId="1" fillId="2" borderId="16" xfId="3" applyNumberFormat="1" applyFont="1" applyFill="1" applyBorder="1" applyAlignment="1">
      <alignment horizontal="right" wrapText="1"/>
    </xf>
    <xf numFmtId="186" fontId="4" fillId="4" borderId="0" xfId="0" applyNumberFormat="1" applyFont="1" applyFill="1" applyAlignment="1">
      <alignment horizontal="right"/>
    </xf>
    <xf numFmtId="10" fontId="4" fillId="2" borderId="15" xfId="0" applyNumberFormat="1" applyFont="1" applyFill="1" applyBorder="1" applyAlignment="1">
      <alignment horizontal="right" wrapText="1"/>
    </xf>
    <xf numFmtId="192" fontId="4" fillId="2" borderId="16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177" fontId="3" fillId="2" borderId="13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7" fontId="1" fillId="2" borderId="17" xfId="0" applyNumberFormat="1" applyFont="1" applyFill="1" applyBorder="1" applyAlignment="1">
      <alignment horizontal="right"/>
    </xf>
    <xf numFmtId="177" fontId="1" fillId="2" borderId="21" xfId="3" applyNumberFormat="1" applyFont="1" applyFill="1" applyBorder="1" applyAlignment="1" applyProtection="1">
      <alignment horizontal="center"/>
      <protection locked="0"/>
    </xf>
    <xf numFmtId="186" fontId="1" fillId="2" borderId="15" xfId="0" applyNumberFormat="1" applyFont="1" applyFill="1" applyBorder="1" applyAlignment="1">
      <alignment horizontal="right"/>
    </xf>
    <xf numFmtId="186" fontId="1" fillId="2" borderId="21" xfId="0" applyNumberFormat="1" applyFont="1" applyFill="1" applyBorder="1" applyAlignment="1">
      <alignment horizontal="right" wrapText="1"/>
    </xf>
    <xf numFmtId="186" fontId="1" fillId="2" borderId="21" xfId="71" applyNumberFormat="1" applyFont="1" applyFill="1" applyBorder="1" applyAlignment="1">
      <alignment horizontal="right" wrapText="1"/>
    </xf>
    <xf numFmtId="9" fontId="1" fillId="2" borderId="21" xfId="267" applyFont="1" applyFill="1" applyBorder="1" applyAlignment="1">
      <alignment horizontal="right" wrapText="1"/>
    </xf>
    <xf numFmtId="186" fontId="1" fillId="2" borderId="21" xfId="267" applyNumberFormat="1" applyFont="1" applyFill="1" applyBorder="1" applyAlignment="1">
      <alignment horizontal="right" wrapText="1"/>
    </xf>
    <xf numFmtId="186" fontId="1" fillId="2" borderId="0" xfId="0" applyNumberFormat="1" applyFont="1" applyFill="1" applyAlignment="1">
      <alignment horizontal="right"/>
    </xf>
    <xf numFmtId="186" fontId="1" fillId="2" borderId="21" xfId="188" applyNumberFormat="1" applyFont="1" applyFill="1" applyBorder="1" applyAlignment="1">
      <alignment horizontal="right" wrapText="1"/>
    </xf>
    <xf numFmtId="186" fontId="1" fillId="0" borderId="21" xfId="0" applyNumberFormat="1" applyFont="1" applyBorder="1" applyAlignment="1">
      <alignment horizontal="right" wrapText="1"/>
    </xf>
    <xf numFmtId="186" fontId="1" fillId="0" borderId="21" xfId="188" applyNumberFormat="1" applyFont="1" applyBorder="1" applyAlignment="1">
      <alignment horizontal="right" wrapText="1"/>
    </xf>
    <xf numFmtId="177" fontId="1" fillId="0" borderId="17" xfId="0" applyNumberFormat="1" applyFont="1" applyBorder="1" applyAlignment="1">
      <alignment horizontal="right"/>
    </xf>
    <xf numFmtId="186" fontId="1" fillId="0" borderId="0" xfId="0" applyNumberFormat="1" applyFont="1" applyAlignment="1">
      <alignment horizontal="right"/>
    </xf>
    <xf numFmtId="193" fontId="1" fillId="2" borderId="21" xfId="0" applyNumberFormat="1" applyFont="1" applyFill="1" applyBorder="1" applyAlignment="1">
      <alignment horizontal="right" wrapText="1"/>
    </xf>
    <xf numFmtId="0" fontId="1" fillId="2" borderId="21" xfId="188" applyFont="1" applyFill="1" applyBorder="1" applyAlignment="1">
      <alignment horizontal="right" wrapText="1"/>
    </xf>
    <xf numFmtId="10" fontId="1" fillId="2" borderId="21" xfId="267" applyNumberFormat="1" applyFont="1" applyFill="1" applyBorder="1" applyAlignment="1">
      <alignment horizontal="right" wrapText="1"/>
    </xf>
    <xf numFmtId="186" fontId="1" fillId="2" borderId="0" xfId="0" applyNumberFormat="1" applyFont="1" applyFill="1" applyAlignment="1">
      <alignment horizontal="right" wrapText="1"/>
    </xf>
    <xf numFmtId="186" fontId="1" fillId="2" borderId="0" xfId="71" applyNumberFormat="1" applyFont="1" applyFill="1" applyBorder="1" applyAlignment="1">
      <alignment horizontal="right" wrapText="1"/>
    </xf>
    <xf numFmtId="177" fontId="1" fillId="2" borderId="21" xfId="195" applyNumberFormat="1" applyFill="1" applyBorder="1" applyAlignment="1" applyProtection="1">
      <alignment horizontal="center"/>
      <protection locked="0"/>
    </xf>
    <xf numFmtId="177" fontId="1" fillId="2" borderId="22" xfId="0" applyNumberFormat="1" applyFont="1" applyFill="1" applyBorder="1" applyAlignment="1">
      <alignment horizontal="right"/>
    </xf>
    <xf numFmtId="193" fontId="4" fillId="2" borderId="21" xfId="0" applyNumberFormat="1" applyFont="1" applyFill="1" applyBorder="1" applyAlignment="1">
      <alignment horizontal="right"/>
    </xf>
    <xf numFmtId="0" fontId="4" fillId="2" borderId="0" xfId="188" applyFont="1" applyFill="1" applyAlignment="1">
      <alignment horizontal="right"/>
    </xf>
    <xf numFmtId="192" fontId="4" fillId="2" borderId="15" xfId="0" applyNumberFormat="1" applyFont="1" applyFill="1" applyBorder="1" applyAlignment="1">
      <alignment horizontal="right"/>
    </xf>
    <xf numFmtId="177" fontId="4" fillId="2" borderId="13" xfId="0" applyNumberFormat="1" applyFont="1" applyFill="1" applyBorder="1" applyAlignment="1">
      <alignment horizontal="right"/>
    </xf>
    <xf numFmtId="0" fontId="4" fillId="2" borderId="21" xfId="168" applyFont="1" applyFill="1" applyBorder="1" applyAlignment="1" quotePrefix="1">
      <alignment wrapText="1"/>
    </xf>
    <xf numFmtId="0" fontId="4" fillId="0" borderId="21" xfId="168" applyFont="1" applyBorder="1" applyAlignment="1" quotePrefix="1">
      <alignment wrapText="1"/>
    </xf>
    <xf numFmtId="0" fontId="4" fillId="2" borderId="6" xfId="168" applyFont="1" applyFill="1" applyBorder="1" quotePrefix="1"/>
    <xf numFmtId="0" fontId="4" fillId="0" borderId="26" xfId="208" applyFont="1" applyBorder="1" applyAlignment="1" applyProtection="1" quotePrefix="1">
      <alignment horizontal="right" indent="1"/>
      <protection locked="0"/>
    </xf>
    <xf numFmtId="0" fontId="4" fillId="0" borderId="26" xfId="208" applyFont="1" applyBorder="1" applyAlignment="1" applyProtection="1" quotePrefix="1">
      <alignment horizontal="right"/>
      <protection locked="0"/>
    </xf>
  </cellXfs>
  <cellStyles count="27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Comma  - Style1" xfId="55"/>
    <cellStyle name="Comma  - Style2" xfId="56"/>
    <cellStyle name="Comma  - Style3" xfId="57"/>
    <cellStyle name="Comma  - Style4" xfId="58"/>
    <cellStyle name="Comma  - Style5" xfId="59"/>
    <cellStyle name="Comma  - Style6" xfId="60"/>
    <cellStyle name="Comma  - Style7" xfId="61"/>
    <cellStyle name="Comma  - Style8" xfId="62"/>
    <cellStyle name="Comma 10" xfId="63"/>
    <cellStyle name="Comma 11" xfId="64"/>
    <cellStyle name="Comma 12" xfId="65"/>
    <cellStyle name="Comma 13" xfId="66"/>
    <cellStyle name="Comma 14" xfId="67"/>
    <cellStyle name="Comma 15" xfId="68"/>
    <cellStyle name="Comma 16" xfId="69"/>
    <cellStyle name="Comma 17" xfId="70"/>
    <cellStyle name="Comma 18" xfId="71"/>
    <cellStyle name="Comma 19" xfId="72"/>
    <cellStyle name="Comma 2" xfId="73"/>
    <cellStyle name="Comma 2 2" xfId="74"/>
    <cellStyle name="Comma 2 2 2" xfId="75"/>
    <cellStyle name="Comma 2 2 3" xfId="76"/>
    <cellStyle name="Comma 2 3" xfId="77"/>
    <cellStyle name="Comma 2 4" xfId="78"/>
    <cellStyle name="Comma 20" xfId="79"/>
    <cellStyle name="Comma 21" xfId="80"/>
    <cellStyle name="Comma 22" xfId="81"/>
    <cellStyle name="Comma 23" xfId="82"/>
    <cellStyle name="Comma 24" xfId="83"/>
    <cellStyle name="Comma 25" xfId="84"/>
    <cellStyle name="Comma 26" xfId="85"/>
    <cellStyle name="Comma 27" xfId="86"/>
    <cellStyle name="Comma 28" xfId="87"/>
    <cellStyle name="Comma 29" xfId="88"/>
    <cellStyle name="Comma 3" xfId="89"/>
    <cellStyle name="Comma 3 2" xfId="90"/>
    <cellStyle name="Comma 3 2 2" xfId="91"/>
    <cellStyle name="Comma 3 2 3" xfId="92"/>
    <cellStyle name="Comma 3 3" xfId="93"/>
    <cellStyle name="Comma 3 4" xfId="94"/>
    <cellStyle name="Comma 30" xfId="95"/>
    <cellStyle name="Comma 31" xfId="96"/>
    <cellStyle name="Comma 32" xfId="97"/>
    <cellStyle name="Comma 33" xfId="98"/>
    <cellStyle name="Comma 34" xfId="99"/>
    <cellStyle name="Comma 35" xfId="100"/>
    <cellStyle name="Comma 36" xfId="101"/>
    <cellStyle name="Comma 37" xfId="102"/>
    <cellStyle name="Comma 38" xfId="103"/>
    <cellStyle name="Comma 39" xfId="104"/>
    <cellStyle name="Comma 4" xfId="105"/>
    <cellStyle name="Comma 4 2" xfId="106"/>
    <cellStyle name="Comma 4 3" xfId="107"/>
    <cellStyle name="Comma 40" xfId="108"/>
    <cellStyle name="Comma 41" xfId="109"/>
    <cellStyle name="Comma 42" xfId="110"/>
    <cellStyle name="Comma 43" xfId="111"/>
    <cellStyle name="Comma 44" xfId="112"/>
    <cellStyle name="Comma 45" xfId="113"/>
    <cellStyle name="Comma 46" xfId="114"/>
    <cellStyle name="Comma 47" xfId="115"/>
    <cellStyle name="Comma 48" xfId="116"/>
    <cellStyle name="Comma 49" xfId="117"/>
    <cellStyle name="Comma 5" xfId="118"/>
    <cellStyle name="Comma 5 2" xfId="119"/>
    <cellStyle name="Comma 50" xfId="120"/>
    <cellStyle name="Comma 51" xfId="121"/>
    <cellStyle name="Comma 52" xfId="122"/>
    <cellStyle name="Comma 53" xfId="123"/>
    <cellStyle name="Comma 54" xfId="124"/>
    <cellStyle name="Comma 55" xfId="125"/>
    <cellStyle name="Comma 56" xfId="126"/>
    <cellStyle name="Comma 57" xfId="127"/>
    <cellStyle name="Comma 58" xfId="128"/>
    <cellStyle name="Comma 59" xfId="129"/>
    <cellStyle name="Comma 6" xfId="130"/>
    <cellStyle name="Comma 6 2" xfId="131"/>
    <cellStyle name="Comma 60" xfId="132"/>
    <cellStyle name="Comma 61" xfId="133"/>
    <cellStyle name="Comma 62" xfId="134"/>
    <cellStyle name="Comma 63" xfId="135"/>
    <cellStyle name="Comma 64" xfId="136"/>
    <cellStyle name="Comma 65" xfId="137"/>
    <cellStyle name="Comma 66" xfId="138"/>
    <cellStyle name="Comma 67" xfId="139"/>
    <cellStyle name="Comma 68" xfId="140"/>
    <cellStyle name="Comma 69" xfId="141"/>
    <cellStyle name="Comma 7" xfId="142"/>
    <cellStyle name="Comma 7 2" xfId="143"/>
    <cellStyle name="Comma 70" xfId="144"/>
    <cellStyle name="Comma 71" xfId="145"/>
    <cellStyle name="Comma 72" xfId="146"/>
    <cellStyle name="Comma 73" xfId="147"/>
    <cellStyle name="Comma 74" xfId="148"/>
    <cellStyle name="Comma 75" xfId="149"/>
    <cellStyle name="Comma 76" xfId="150"/>
    <cellStyle name="Comma 8" xfId="151"/>
    <cellStyle name="Comma 9" xfId="152"/>
    <cellStyle name="Comma0" xfId="153"/>
    <cellStyle name="Comma0 2" xfId="154"/>
    <cellStyle name="Comma0 3" xfId="155"/>
    <cellStyle name="Currency 2" xfId="156"/>
    <cellStyle name="Currency 2 2" xfId="157"/>
    <cellStyle name="Currency 2 3" xfId="158"/>
    <cellStyle name="Currency 2 4" xfId="159"/>
    <cellStyle name="Currency 3" xfId="160"/>
    <cellStyle name="Currency 3 2" xfId="161"/>
    <cellStyle name="Currency 3 3" xfId="162"/>
    <cellStyle name="Currency 4" xfId="163"/>
    <cellStyle name="Currency 5" xfId="164"/>
    <cellStyle name="Excel Built-in Normal" xfId="165"/>
    <cellStyle name="Neutral 2" xfId="166"/>
    <cellStyle name="Normal - Style1" xfId="167"/>
    <cellStyle name="Normal 10" xfId="168"/>
    <cellStyle name="Normal 11" xfId="169"/>
    <cellStyle name="Normal 11 3" xfId="170"/>
    <cellStyle name="Normal 12" xfId="171"/>
    <cellStyle name="Normal 13" xfId="172"/>
    <cellStyle name="Normal 14" xfId="173"/>
    <cellStyle name="Normal 15" xfId="174"/>
    <cellStyle name="Normal 16" xfId="175"/>
    <cellStyle name="Normal 17" xfId="176"/>
    <cellStyle name="Normal 18" xfId="177"/>
    <cellStyle name="Normal 19" xfId="178"/>
    <cellStyle name="Normal 2" xfId="179"/>
    <cellStyle name="Normal 2 10" xfId="180"/>
    <cellStyle name="Normal 2 2" xfId="181"/>
    <cellStyle name="Normal 2 2 3" xfId="182"/>
    <cellStyle name="Normal 2 3" xfId="183"/>
    <cellStyle name="Normal 2 4" xfId="184"/>
    <cellStyle name="Normal 20" xfId="185"/>
    <cellStyle name="Normal 21" xfId="186"/>
    <cellStyle name="Normal 22" xfId="187"/>
    <cellStyle name="Normal 23" xfId="188"/>
    <cellStyle name="Normal 24" xfId="189"/>
    <cellStyle name="Normal 25" xfId="190"/>
    <cellStyle name="Normal 26" xfId="191"/>
    <cellStyle name="Normal 27" xfId="192"/>
    <cellStyle name="Normal 28" xfId="193"/>
    <cellStyle name="Normal 29" xfId="194"/>
    <cellStyle name="Normal 3" xfId="195"/>
    <cellStyle name="Normal 3 2" xfId="196"/>
    <cellStyle name="Normal 30" xfId="197"/>
    <cellStyle name="Normal 31" xfId="198"/>
    <cellStyle name="Normal 32" xfId="199"/>
    <cellStyle name="Normal 33" xfId="200"/>
    <cellStyle name="Normal 34" xfId="201"/>
    <cellStyle name="Normal 35" xfId="202"/>
    <cellStyle name="Normal 36" xfId="203"/>
    <cellStyle name="Normal 37" xfId="204"/>
    <cellStyle name="Normal 38" xfId="205"/>
    <cellStyle name="Normal 39" xfId="206"/>
    <cellStyle name="Normal 4" xfId="207"/>
    <cellStyle name="Normal 4 2" xfId="208"/>
    <cellStyle name="Normal 40" xfId="209"/>
    <cellStyle name="Normal 41" xfId="210"/>
    <cellStyle name="Normal 42" xfId="211"/>
    <cellStyle name="Normal 43" xfId="212"/>
    <cellStyle name="Normal 44" xfId="213"/>
    <cellStyle name="Normal 45" xfId="214"/>
    <cellStyle name="Normal 46" xfId="215"/>
    <cellStyle name="Normal 47" xfId="216"/>
    <cellStyle name="Normal 48" xfId="217"/>
    <cellStyle name="Normal 49" xfId="218"/>
    <cellStyle name="Normal 5" xfId="219"/>
    <cellStyle name="Normal 5 2" xfId="220"/>
    <cellStyle name="Normal 5 3" xfId="221"/>
    <cellStyle name="Normal 5 4" xfId="222"/>
    <cellStyle name="Normal 50" xfId="223"/>
    <cellStyle name="Normal 51" xfId="224"/>
    <cellStyle name="Normal 52" xfId="225"/>
    <cellStyle name="Normal 53" xfId="226"/>
    <cellStyle name="Normal 54" xfId="227"/>
    <cellStyle name="Normal 55" xfId="228"/>
    <cellStyle name="Normal 56" xfId="229"/>
    <cellStyle name="Normal 57" xfId="230"/>
    <cellStyle name="Normal 58" xfId="231"/>
    <cellStyle name="Normal 59" xfId="232"/>
    <cellStyle name="Normal 6" xfId="233"/>
    <cellStyle name="Normal 60" xfId="234"/>
    <cellStyle name="Normal 61" xfId="235"/>
    <cellStyle name="Normal 62" xfId="236"/>
    <cellStyle name="Normal 63" xfId="237"/>
    <cellStyle name="Normal 64" xfId="238"/>
    <cellStyle name="Normal 65" xfId="239"/>
    <cellStyle name="Normal 66" xfId="240"/>
    <cellStyle name="Normal 67" xfId="241"/>
    <cellStyle name="Normal 68" xfId="242"/>
    <cellStyle name="Normal 69" xfId="243"/>
    <cellStyle name="Normal 7" xfId="244"/>
    <cellStyle name="Normal 7 2" xfId="245"/>
    <cellStyle name="Normal 70" xfId="246"/>
    <cellStyle name="Normal 71" xfId="247"/>
    <cellStyle name="Normal 72" xfId="248"/>
    <cellStyle name="Normal 73" xfId="249"/>
    <cellStyle name="Normal 74" xfId="250"/>
    <cellStyle name="Normal 75" xfId="251"/>
    <cellStyle name="Normal 76" xfId="252"/>
    <cellStyle name="Normal 77" xfId="253"/>
    <cellStyle name="Normal 78" xfId="254"/>
    <cellStyle name="Normal 79" xfId="255"/>
    <cellStyle name="Normal 8" xfId="256"/>
    <cellStyle name="Normal 80" xfId="257"/>
    <cellStyle name="Normal 81" xfId="258"/>
    <cellStyle name="Normal 9" xfId="259"/>
    <cellStyle name="Normal_Sertifikaat T529" xfId="260"/>
    <cellStyle name="Note 2" xfId="261"/>
    <cellStyle name="Percent 2" xfId="262"/>
    <cellStyle name="Percent 2 2" xfId="263"/>
    <cellStyle name="Percent 2 3" xfId="264"/>
    <cellStyle name="Percent 3" xfId="265"/>
    <cellStyle name="Percent 3 2" xfId="266"/>
    <cellStyle name="Percent 3 3" xfId="267"/>
    <cellStyle name="Percent 4" xfId="268"/>
    <cellStyle name="Percent 5" xfId="269"/>
    <cellStyle name="Title 2" xfId="270"/>
    <cellStyle name="Update" xfId="271"/>
  </cellStyles>
  <dxfs count="3"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4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4" Type="http://schemas.openxmlformats.org/officeDocument/2006/relationships/customXml" Target="../customXml/item2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PHEPHU\AppData\Local\Microsoft\Windows\INetCache\Content.Outlook\3G59GEZJ\RAL%20T1130%202021%20P278%201%20%20MVE%20CONSULTING%20ENGINEERS%20PRICED_26-01-2022%20Final2%20HC%20Re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Q"/>
      <sheetName val="Summary"/>
    </sheetNames>
    <sheetDataSet>
      <sheetData sheetId="0" refreshError="1">
        <row r="1645">
          <cell r="C1645" t="str">
            <v>FINISHING THE ROAD AND ROAD RESERVE AND TREATING OLD ROADS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7"/>
  <sheetViews>
    <sheetView view="pageBreakPreview" zoomScale="60" zoomScalePageLayoutView="60" zoomScaleNormal="90" topLeftCell="A7" workbookViewId="0">
      <selection activeCell="AM28" sqref="AM28"/>
    </sheetView>
  </sheetViews>
  <sheetFormatPr defaultColWidth="9.10909090909091" defaultRowHeight="14"/>
  <cols>
    <col min="1" max="1" width="9.44545454545455" style="33" customWidth="1"/>
    <col min="2" max="2" width="88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">
        <v>0</v>
      </c>
      <c r="B1" s="4"/>
      <c r="C1" s="4"/>
      <c r="D1" s="4"/>
    </row>
    <row r="2" ht="14.4" customHeight="1" spans="1:4">
      <c r="A2" s="4" t="s">
        <v>1</v>
      </c>
      <c r="B2" s="4"/>
      <c r="C2" s="4"/>
      <c r="D2" s="4"/>
    </row>
    <row r="3" ht="14.4" customHeight="1" spans="1:3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21.75" customHeight="1" spans="1:41">
      <c r="A5" s="5" t="s">
        <v>3</v>
      </c>
      <c r="B5" s="6"/>
      <c r="C5" s="8"/>
      <c r="D5" s="711"/>
      <c r="E5" s="712"/>
      <c r="F5" s="713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  <c r="X5" s="712"/>
      <c r="Y5" s="712"/>
      <c r="Z5" s="712"/>
      <c r="AA5" s="712"/>
      <c r="AB5" s="712"/>
      <c r="AC5" s="712"/>
      <c r="AD5" s="712"/>
      <c r="AE5" s="712"/>
      <c r="AF5" s="712"/>
      <c r="AG5" s="712"/>
      <c r="AH5" s="712"/>
      <c r="AI5" s="712"/>
      <c r="AJ5" s="712"/>
      <c r="AK5" s="712"/>
      <c r="AL5" s="712"/>
      <c r="AM5" s="728"/>
      <c r="AN5" s="728" t="s">
        <v>4</v>
      </c>
      <c r="AO5" s="742"/>
    </row>
    <row r="6" ht="21.75" customHeight="1" spans="1:40">
      <c r="A6" s="714"/>
      <c r="B6" s="6"/>
      <c r="C6" s="8"/>
      <c r="D6" s="711"/>
      <c r="E6" s="715" t="s">
        <v>5</v>
      </c>
      <c r="F6" s="715" t="s">
        <v>6</v>
      </c>
      <c r="G6" s="715" t="s">
        <v>7</v>
      </c>
      <c r="H6" s="715" t="s">
        <v>8</v>
      </c>
      <c r="I6" s="715" t="s">
        <v>9</v>
      </c>
      <c r="J6" s="715" t="s">
        <v>10</v>
      </c>
      <c r="K6" s="715" t="s">
        <v>11</v>
      </c>
      <c r="L6" s="715" t="s">
        <v>12</v>
      </c>
      <c r="M6" s="715" t="s">
        <v>13</v>
      </c>
      <c r="N6" s="715" t="s">
        <v>14</v>
      </c>
      <c r="O6" s="715" t="s">
        <v>15</v>
      </c>
      <c r="P6" s="715" t="s">
        <v>16</v>
      </c>
      <c r="Q6" s="725" t="s">
        <v>17</v>
      </c>
      <c r="R6" s="725" t="s">
        <v>18</v>
      </c>
      <c r="S6" s="725" t="s">
        <v>19</v>
      </c>
      <c r="T6" s="725" t="s">
        <v>20</v>
      </c>
      <c r="U6" s="725" t="s">
        <v>21</v>
      </c>
      <c r="V6" s="725" t="s">
        <v>22</v>
      </c>
      <c r="W6" s="725" t="s">
        <v>23</v>
      </c>
      <c r="X6" s="726" t="s">
        <v>24</v>
      </c>
      <c r="Y6" s="715" t="s">
        <v>25</v>
      </c>
      <c r="Z6" s="725" t="s">
        <v>26</v>
      </c>
      <c r="AA6" s="725" t="s">
        <v>27</v>
      </c>
      <c r="AB6" s="725" t="s">
        <v>28</v>
      </c>
      <c r="AC6" s="715" t="s">
        <v>29</v>
      </c>
      <c r="AD6" s="715" t="s">
        <v>30</v>
      </c>
      <c r="AE6" s="715" t="s">
        <v>31</v>
      </c>
      <c r="AF6" s="715" t="s">
        <v>32</v>
      </c>
      <c r="AG6" s="715" t="s">
        <v>33</v>
      </c>
      <c r="AH6" s="715" t="s">
        <v>34</v>
      </c>
      <c r="AI6" s="715" t="s">
        <v>35</v>
      </c>
      <c r="AJ6" s="715" t="s">
        <v>36</v>
      </c>
      <c r="AK6" s="715" t="s">
        <v>37</v>
      </c>
      <c r="AL6" s="715" t="s">
        <v>38</v>
      </c>
      <c r="AM6" s="729"/>
      <c r="AN6" s="729"/>
    </row>
    <row r="7" ht="21.75" customHeight="1" spans="1:40">
      <c r="A7" s="744" t="s">
        <v>39</v>
      </c>
      <c r="B7" s="745" t="s">
        <v>40</v>
      </c>
      <c r="C7" s="746" t="s">
        <v>41</v>
      </c>
      <c r="D7" s="747" t="s">
        <v>42</v>
      </c>
      <c r="E7" s="748" t="s">
        <v>43</v>
      </c>
      <c r="F7" s="748" t="s">
        <v>43</v>
      </c>
      <c r="G7" s="749" t="s">
        <v>43</v>
      </c>
      <c r="H7" s="749" t="s">
        <v>43</v>
      </c>
      <c r="I7" s="749" t="s">
        <v>43</v>
      </c>
      <c r="J7" s="749" t="s">
        <v>43</v>
      </c>
      <c r="K7" s="749" t="s">
        <v>43</v>
      </c>
      <c r="L7" s="749" t="s">
        <v>43</v>
      </c>
      <c r="M7" s="749" t="s">
        <v>43</v>
      </c>
      <c r="N7" s="748" t="s">
        <v>43</v>
      </c>
      <c r="O7" s="791" t="s">
        <v>43</v>
      </c>
      <c r="P7" s="748" t="s">
        <v>43</v>
      </c>
      <c r="Q7" s="799" t="s">
        <v>43</v>
      </c>
      <c r="R7" s="799" t="s">
        <v>43</v>
      </c>
      <c r="S7" s="799" t="s">
        <v>43</v>
      </c>
      <c r="T7" s="799" t="s">
        <v>43</v>
      </c>
      <c r="U7" s="799" t="s">
        <v>43</v>
      </c>
      <c r="V7" s="799" t="s">
        <v>43</v>
      </c>
      <c r="W7" s="799" t="s">
        <v>43</v>
      </c>
      <c r="X7" s="800" t="s">
        <v>43</v>
      </c>
      <c r="Y7" s="748" t="s">
        <v>43</v>
      </c>
      <c r="Z7" s="799" t="s">
        <v>43</v>
      </c>
      <c r="AA7" s="801" t="s">
        <v>43</v>
      </c>
      <c r="AB7" s="802" t="s">
        <v>43</v>
      </c>
      <c r="AC7" s="748" t="s">
        <v>43</v>
      </c>
      <c r="AD7" s="748" t="s">
        <v>43</v>
      </c>
      <c r="AE7" s="748" t="s">
        <v>43</v>
      </c>
      <c r="AF7" s="748" t="s">
        <v>43</v>
      </c>
      <c r="AG7" s="748" t="s">
        <v>43</v>
      </c>
      <c r="AH7" s="748" t="s">
        <v>43</v>
      </c>
      <c r="AI7" s="748" t="s">
        <v>43</v>
      </c>
      <c r="AJ7" s="748" t="s">
        <v>44</v>
      </c>
      <c r="AK7" s="748" t="s">
        <v>44</v>
      </c>
      <c r="AL7" s="817" t="s">
        <v>44</v>
      </c>
      <c r="AM7" s="818" t="s">
        <v>45</v>
      </c>
      <c r="AN7" s="819" t="s">
        <v>46</v>
      </c>
    </row>
    <row r="8" ht="21.75" customHeight="1" spans="1:40">
      <c r="A8" s="750" t="s">
        <v>47</v>
      </c>
      <c r="B8" s="751" t="s">
        <v>48</v>
      </c>
      <c r="C8" s="752"/>
      <c r="D8" s="753"/>
      <c r="E8" s="754"/>
      <c r="F8" s="754"/>
      <c r="G8" s="754"/>
      <c r="H8" s="754"/>
      <c r="I8" s="754"/>
      <c r="J8" s="754"/>
      <c r="K8" s="754"/>
      <c r="L8" s="754"/>
      <c r="M8" s="754"/>
      <c r="N8" s="754"/>
      <c r="O8" s="754"/>
      <c r="P8" s="754"/>
      <c r="Q8" s="754"/>
      <c r="R8" s="754"/>
      <c r="S8" s="754"/>
      <c r="T8" s="754"/>
      <c r="U8" s="754"/>
      <c r="V8" s="754"/>
      <c r="W8" s="754"/>
      <c r="X8" s="754"/>
      <c r="Y8" s="754"/>
      <c r="Z8" s="754"/>
      <c r="AA8" s="754"/>
      <c r="AB8" s="803"/>
      <c r="AC8" s="758"/>
      <c r="AD8" s="758"/>
      <c r="AE8" s="758"/>
      <c r="AF8" s="758"/>
      <c r="AG8" s="758"/>
      <c r="AH8" s="758"/>
      <c r="AI8" s="758"/>
      <c r="AJ8" s="758"/>
      <c r="AK8" s="758"/>
      <c r="AL8" s="804"/>
      <c r="AM8" s="116"/>
      <c r="AN8" s="820"/>
    </row>
    <row r="9" ht="28.8" customHeight="1" spans="1:40">
      <c r="A9" s="755" t="s">
        <v>49</v>
      </c>
      <c r="B9" s="756" t="s">
        <v>50</v>
      </c>
      <c r="C9" s="8"/>
      <c r="D9" s="757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8"/>
      <c r="V9" s="758"/>
      <c r="W9" s="758"/>
      <c r="X9" s="758"/>
      <c r="Y9" s="758"/>
      <c r="Z9" s="758"/>
      <c r="AA9" s="758"/>
      <c r="AB9" s="804"/>
      <c r="AC9" s="758"/>
      <c r="AD9" s="758"/>
      <c r="AE9" s="758"/>
      <c r="AF9" s="758"/>
      <c r="AG9" s="758"/>
      <c r="AH9" s="758"/>
      <c r="AI9" s="758"/>
      <c r="AJ9" s="758"/>
      <c r="AK9" s="758"/>
      <c r="AL9" s="804"/>
      <c r="AM9" s="116"/>
      <c r="AN9" s="820"/>
    </row>
    <row r="10" ht="19.5" customHeight="1" spans="1:40">
      <c r="A10" s="755"/>
      <c r="B10" s="756" t="s">
        <v>51</v>
      </c>
      <c r="C10" s="8"/>
      <c r="D10" s="757"/>
      <c r="E10" s="758"/>
      <c r="F10" s="758"/>
      <c r="G10" s="758"/>
      <c r="H10" s="758"/>
      <c r="I10" s="758"/>
      <c r="J10" s="758"/>
      <c r="K10" s="758"/>
      <c r="L10" s="758"/>
      <c r="M10" s="758"/>
      <c r="N10" s="758"/>
      <c r="O10" s="758"/>
      <c r="P10" s="758"/>
      <c r="Q10" s="758"/>
      <c r="R10" s="758"/>
      <c r="S10" s="758"/>
      <c r="T10" s="758"/>
      <c r="U10" s="758"/>
      <c r="V10" s="758"/>
      <c r="W10" s="758"/>
      <c r="X10" s="758"/>
      <c r="Y10" s="758"/>
      <c r="Z10" s="758"/>
      <c r="AA10" s="758"/>
      <c r="AB10" s="804"/>
      <c r="AC10" s="758"/>
      <c r="AD10" s="758"/>
      <c r="AE10" s="758"/>
      <c r="AF10" s="758"/>
      <c r="AG10" s="758"/>
      <c r="AH10" s="758"/>
      <c r="AI10" s="758"/>
      <c r="AJ10" s="758"/>
      <c r="AK10" s="758"/>
      <c r="AL10" s="804"/>
      <c r="AM10" s="116"/>
      <c r="AN10" s="820"/>
    </row>
    <row r="11" ht="13.5" customHeight="1" spans="1:40">
      <c r="A11" s="755"/>
      <c r="B11" s="756"/>
      <c r="C11" s="8"/>
      <c r="D11" s="757"/>
      <c r="E11" s="758"/>
      <c r="F11" s="758"/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8"/>
      <c r="W11" s="758"/>
      <c r="X11" s="758"/>
      <c r="Y11" s="758"/>
      <c r="Z11" s="758"/>
      <c r="AA11" s="758"/>
      <c r="AB11" s="804"/>
      <c r="AC11" s="758"/>
      <c r="AD11" s="758"/>
      <c r="AE11" s="758"/>
      <c r="AF11" s="758"/>
      <c r="AG11" s="758"/>
      <c r="AH11" s="758"/>
      <c r="AI11" s="758"/>
      <c r="AJ11" s="758"/>
      <c r="AK11" s="758"/>
      <c r="AL11" s="804"/>
      <c r="AM11" s="116"/>
      <c r="AN11" s="820"/>
    </row>
    <row r="12" ht="12.75" customHeight="1" spans="1:40">
      <c r="A12" s="755"/>
      <c r="B12" s="756"/>
      <c r="C12" s="8"/>
      <c r="D12" s="757"/>
      <c r="E12" s="758"/>
      <c r="F12" s="758"/>
      <c r="G12" s="758"/>
      <c r="H12" s="758"/>
      <c r="I12" s="758"/>
      <c r="J12" s="792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58"/>
      <c r="V12" s="758"/>
      <c r="W12" s="758"/>
      <c r="X12" s="758"/>
      <c r="Y12" s="758"/>
      <c r="Z12" s="758"/>
      <c r="AA12" s="758"/>
      <c r="AB12" s="804"/>
      <c r="AC12" s="758"/>
      <c r="AD12" s="758"/>
      <c r="AE12" s="758"/>
      <c r="AF12" s="758"/>
      <c r="AG12" s="758"/>
      <c r="AH12" s="758"/>
      <c r="AI12" s="758"/>
      <c r="AJ12" s="758"/>
      <c r="AK12" s="758"/>
      <c r="AL12" s="804"/>
      <c r="AM12" s="709"/>
      <c r="AN12" s="820"/>
    </row>
    <row r="13" ht="27" customHeight="1" spans="1:40">
      <c r="A13" s="755"/>
      <c r="B13" s="756" t="s">
        <v>52</v>
      </c>
      <c r="C13" s="8" t="s">
        <v>53</v>
      </c>
      <c r="D13" s="757">
        <v>1</v>
      </c>
      <c r="E13" s="758"/>
      <c r="F13" s="758"/>
      <c r="G13" s="758"/>
      <c r="H13" s="758"/>
      <c r="I13" s="758"/>
      <c r="J13" s="792"/>
      <c r="K13" s="758"/>
      <c r="L13" s="758"/>
      <c r="M13" s="758"/>
      <c r="N13" s="758"/>
      <c r="O13" s="758"/>
      <c r="P13" s="758"/>
      <c r="Q13" s="758"/>
      <c r="R13" s="758"/>
      <c r="S13" s="758"/>
      <c r="T13" s="758"/>
      <c r="U13" s="758"/>
      <c r="V13" s="758"/>
      <c r="W13" s="758"/>
      <c r="X13" s="758"/>
      <c r="Y13" s="758"/>
      <c r="Z13" s="758"/>
      <c r="AA13" s="758"/>
      <c r="AB13" s="804"/>
      <c r="AC13" s="758"/>
      <c r="AD13" s="758"/>
      <c r="AE13" s="758"/>
      <c r="AF13" s="758"/>
      <c r="AG13" s="758"/>
      <c r="AH13" s="758"/>
      <c r="AI13" s="758"/>
      <c r="AJ13" s="758"/>
      <c r="AK13" s="758"/>
      <c r="AL13" s="804"/>
      <c r="AM13" s="821">
        <v>50000</v>
      </c>
      <c r="AN13" s="820">
        <f>+D13*AM13</f>
        <v>50000</v>
      </c>
    </row>
    <row r="14" ht="28.8" customHeight="1" spans="1:40">
      <c r="A14" s="755"/>
      <c r="B14" s="756" t="s">
        <v>54</v>
      </c>
      <c r="C14" s="759" t="s">
        <v>55</v>
      </c>
      <c r="D14" s="760">
        <v>50000</v>
      </c>
      <c r="E14" s="758"/>
      <c r="F14" s="758"/>
      <c r="G14" s="758"/>
      <c r="H14" s="758"/>
      <c r="I14" s="758"/>
      <c r="J14" s="792">
        <v>0.1</v>
      </c>
      <c r="K14" s="758"/>
      <c r="L14" s="758"/>
      <c r="M14" s="758"/>
      <c r="N14" s="758"/>
      <c r="O14" s="758"/>
      <c r="P14" s="758"/>
      <c r="Q14" s="758"/>
      <c r="R14" s="758"/>
      <c r="S14" s="758"/>
      <c r="T14" s="758"/>
      <c r="U14" s="758"/>
      <c r="V14" s="758"/>
      <c r="W14" s="758"/>
      <c r="X14" s="758"/>
      <c r="Y14" s="758"/>
      <c r="Z14" s="758"/>
      <c r="AA14" s="758"/>
      <c r="AB14" s="804"/>
      <c r="AC14" s="758"/>
      <c r="AD14" s="758"/>
      <c r="AE14" s="758"/>
      <c r="AF14" s="758"/>
      <c r="AG14" s="758"/>
      <c r="AH14" s="758"/>
      <c r="AI14" s="758"/>
      <c r="AJ14" s="758"/>
      <c r="AK14" s="758"/>
      <c r="AL14" s="804"/>
      <c r="AM14" s="786"/>
      <c r="AN14" s="820"/>
    </row>
    <row r="15" ht="28.8" customHeight="1" spans="1:40">
      <c r="A15" s="755"/>
      <c r="B15" s="756"/>
      <c r="C15" s="8"/>
      <c r="D15" s="757"/>
      <c r="E15" s="758"/>
      <c r="F15" s="758"/>
      <c r="G15" s="758"/>
      <c r="H15" s="758"/>
      <c r="I15" s="758"/>
      <c r="J15" s="792"/>
      <c r="K15" s="758"/>
      <c r="L15" s="758"/>
      <c r="M15" s="758"/>
      <c r="N15" s="758"/>
      <c r="O15" s="758"/>
      <c r="P15" s="758"/>
      <c r="Q15" s="758"/>
      <c r="R15" s="758"/>
      <c r="S15" s="758"/>
      <c r="T15" s="758"/>
      <c r="U15" s="758"/>
      <c r="V15" s="758"/>
      <c r="W15" s="758"/>
      <c r="X15" s="758"/>
      <c r="Y15" s="758"/>
      <c r="Z15" s="758"/>
      <c r="AA15" s="758"/>
      <c r="AB15" s="804"/>
      <c r="AC15" s="758"/>
      <c r="AD15" s="758"/>
      <c r="AE15" s="758"/>
      <c r="AF15" s="758"/>
      <c r="AG15" s="758"/>
      <c r="AH15" s="758"/>
      <c r="AI15" s="758"/>
      <c r="AJ15" s="758"/>
      <c r="AK15" s="758"/>
      <c r="AL15" s="804"/>
      <c r="AM15" s="821"/>
      <c r="AN15" s="820"/>
    </row>
    <row r="16" ht="28.8" customHeight="1" spans="1:40">
      <c r="A16" s="761" t="s">
        <v>56</v>
      </c>
      <c r="B16" s="756" t="s">
        <v>57</v>
      </c>
      <c r="C16" s="762"/>
      <c r="D16" s="753"/>
      <c r="E16" s="763"/>
      <c r="F16" s="763"/>
      <c r="G16" s="763"/>
      <c r="H16" s="763"/>
      <c r="I16" s="763"/>
      <c r="J16" s="763"/>
      <c r="K16" s="763"/>
      <c r="L16" s="763"/>
      <c r="M16" s="763"/>
      <c r="N16" s="763"/>
      <c r="O16" s="763"/>
      <c r="P16" s="763"/>
      <c r="Q16" s="763"/>
      <c r="R16" s="763"/>
      <c r="S16" s="763"/>
      <c r="T16" s="763"/>
      <c r="U16" s="763"/>
      <c r="V16" s="763"/>
      <c r="W16" s="763"/>
      <c r="X16" s="763"/>
      <c r="Y16" s="763"/>
      <c r="Z16" s="763"/>
      <c r="AA16" s="763"/>
      <c r="AB16" s="805"/>
      <c r="AC16" s="806"/>
      <c r="AD16" s="806"/>
      <c r="AE16" s="806"/>
      <c r="AF16" s="806"/>
      <c r="AG16" s="806"/>
      <c r="AH16" s="806"/>
      <c r="AI16" s="806"/>
      <c r="AJ16" s="806"/>
      <c r="AK16" s="806"/>
      <c r="AL16" s="822"/>
      <c r="AM16" s="116"/>
      <c r="AN16" s="820"/>
    </row>
    <row r="17" ht="36" customHeight="1" spans="1:40">
      <c r="A17" s="761"/>
      <c r="B17" s="756" t="s">
        <v>58</v>
      </c>
      <c r="C17" s="762"/>
      <c r="D17" s="75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3"/>
      <c r="U17" s="763"/>
      <c r="V17" s="763"/>
      <c r="W17" s="763"/>
      <c r="X17" s="763"/>
      <c r="Y17" s="763"/>
      <c r="Z17" s="763"/>
      <c r="AA17" s="763"/>
      <c r="AB17" s="805"/>
      <c r="AC17" s="763"/>
      <c r="AD17" s="763"/>
      <c r="AE17" s="763"/>
      <c r="AF17" s="763"/>
      <c r="AG17" s="763"/>
      <c r="AH17" s="763"/>
      <c r="AI17" s="763"/>
      <c r="AJ17" s="823"/>
      <c r="AK17" s="824"/>
      <c r="AL17" s="805"/>
      <c r="AM17" s="116"/>
      <c r="AN17" s="820"/>
    </row>
    <row r="18" ht="36" customHeight="1" spans="1:40">
      <c r="A18" s="761"/>
      <c r="B18" s="756" t="s">
        <v>59</v>
      </c>
      <c r="C18" s="762" t="s">
        <v>60</v>
      </c>
      <c r="D18" s="764">
        <v>1</v>
      </c>
      <c r="E18" s="763"/>
      <c r="F18" s="763"/>
      <c r="G18" s="763"/>
      <c r="H18" s="763"/>
      <c r="I18" s="763"/>
      <c r="J18" s="763"/>
      <c r="K18" s="763"/>
      <c r="L18" s="763"/>
      <c r="M18" s="763"/>
      <c r="N18" s="763"/>
      <c r="O18" s="763"/>
      <c r="P18" s="763"/>
      <c r="Q18" s="763"/>
      <c r="R18" s="763"/>
      <c r="S18" s="763"/>
      <c r="T18" s="763"/>
      <c r="U18" s="763"/>
      <c r="V18" s="763"/>
      <c r="W18" s="763"/>
      <c r="X18" s="763"/>
      <c r="Y18" s="763"/>
      <c r="Z18" s="763"/>
      <c r="AA18" s="763"/>
      <c r="AB18" s="805"/>
      <c r="AC18" s="763"/>
      <c r="AD18" s="763"/>
      <c r="AE18" s="763"/>
      <c r="AF18" s="763"/>
      <c r="AG18" s="763"/>
      <c r="AH18" s="763"/>
      <c r="AI18" s="763"/>
      <c r="AJ18" s="823"/>
      <c r="AK18" s="824"/>
      <c r="AL18" s="805"/>
      <c r="AM18" s="760">
        <v>150000</v>
      </c>
      <c r="AN18" s="820">
        <f>+D18*AM18</f>
        <v>150000</v>
      </c>
    </row>
    <row r="19" ht="36" customHeight="1" spans="1:40">
      <c r="A19" s="761"/>
      <c r="B19" s="756" t="s">
        <v>61</v>
      </c>
      <c r="C19" s="762" t="s">
        <v>60</v>
      </c>
      <c r="D19" s="764">
        <v>1</v>
      </c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763"/>
      <c r="AA19" s="763"/>
      <c r="AB19" s="805"/>
      <c r="AC19" s="763"/>
      <c r="AD19" s="763"/>
      <c r="AE19" s="763"/>
      <c r="AF19" s="763"/>
      <c r="AG19" s="763"/>
      <c r="AH19" s="763"/>
      <c r="AI19" s="763"/>
      <c r="AJ19" s="823"/>
      <c r="AK19" s="824"/>
      <c r="AL19" s="805"/>
      <c r="AM19" s="760">
        <v>100000</v>
      </c>
      <c r="AN19" s="820">
        <f>+D19*AM19</f>
        <v>100000</v>
      </c>
    </row>
    <row r="20" ht="36" customHeight="1" spans="1:40">
      <c r="A20" s="761"/>
      <c r="B20" s="756" t="s">
        <v>62</v>
      </c>
      <c r="C20" s="762" t="s">
        <v>60</v>
      </c>
      <c r="D20" s="753">
        <v>1</v>
      </c>
      <c r="E20" s="763"/>
      <c r="F20" s="763"/>
      <c r="G20" s="763"/>
      <c r="H20" s="763"/>
      <c r="I20" s="763"/>
      <c r="J20" s="763"/>
      <c r="K20" s="763"/>
      <c r="L20" s="763"/>
      <c r="M20" s="763"/>
      <c r="N20" s="763"/>
      <c r="O20" s="763"/>
      <c r="P20" s="763"/>
      <c r="Q20" s="763"/>
      <c r="R20" s="763"/>
      <c r="S20" s="763"/>
      <c r="T20" s="763"/>
      <c r="U20" s="763"/>
      <c r="V20" s="763"/>
      <c r="W20" s="763"/>
      <c r="X20" s="763"/>
      <c r="Y20" s="763"/>
      <c r="Z20" s="763"/>
      <c r="AA20" s="763"/>
      <c r="AB20" s="805"/>
      <c r="AC20" s="763"/>
      <c r="AD20" s="763"/>
      <c r="AE20" s="763"/>
      <c r="AF20" s="763"/>
      <c r="AG20" s="763"/>
      <c r="AH20" s="763"/>
      <c r="AI20" s="763"/>
      <c r="AJ20" s="823"/>
      <c r="AK20" s="824"/>
      <c r="AL20" s="805"/>
      <c r="AM20" s="760">
        <v>200000</v>
      </c>
      <c r="AN20" s="820">
        <f>+D20*AM20</f>
        <v>200000</v>
      </c>
    </row>
    <row r="21" ht="28.8" customHeight="1" spans="1:42">
      <c r="A21" s="761"/>
      <c r="B21" s="756" t="s">
        <v>63</v>
      </c>
      <c r="C21" s="762" t="s">
        <v>55</v>
      </c>
      <c r="D21" s="760">
        <v>450000</v>
      </c>
      <c r="E21" s="765">
        <v>0.1</v>
      </c>
      <c r="F21" s="765">
        <v>0.1</v>
      </c>
      <c r="G21" s="765">
        <v>0.1</v>
      </c>
      <c r="H21" s="765">
        <v>0.1</v>
      </c>
      <c r="I21" s="765">
        <v>0.1</v>
      </c>
      <c r="J21" s="765"/>
      <c r="K21" s="765">
        <v>0.1</v>
      </c>
      <c r="L21" s="765">
        <v>0.075</v>
      </c>
      <c r="M21" s="765"/>
      <c r="N21" s="765"/>
      <c r="O21" s="765">
        <v>0.1</v>
      </c>
      <c r="P21" s="765"/>
      <c r="Q21" s="765"/>
      <c r="R21" s="765"/>
      <c r="S21" s="765"/>
      <c r="T21" s="765"/>
      <c r="U21" s="765">
        <v>0.1</v>
      </c>
      <c r="V21" s="765">
        <v>0.1</v>
      </c>
      <c r="W21" s="765">
        <v>0.1</v>
      </c>
      <c r="X21" s="765">
        <v>0.1</v>
      </c>
      <c r="Y21" s="765">
        <v>0.1</v>
      </c>
      <c r="Z21" s="765">
        <v>0.075</v>
      </c>
      <c r="AA21" s="765"/>
      <c r="AB21" s="807">
        <v>0.1</v>
      </c>
      <c r="AC21" s="808"/>
      <c r="AD21" s="765">
        <v>0.1</v>
      </c>
      <c r="AE21" s="765"/>
      <c r="AF21" s="765">
        <v>0.1</v>
      </c>
      <c r="AG21" s="765">
        <v>0.1</v>
      </c>
      <c r="AH21" s="765">
        <v>0.1</v>
      </c>
      <c r="AI21" s="765">
        <v>0.1</v>
      </c>
      <c r="AJ21" s="825">
        <v>0.05</v>
      </c>
      <c r="AK21" s="825">
        <v>0.1</v>
      </c>
      <c r="AL21" s="807">
        <v>0.1</v>
      </c>
      <c r="AM21" s="786"/>
      <c r="AN21" s="820"/>
      <c r="AP21" s="124"/>
    </row>
    <row r="22" ht="28.8" customHeight="1" spans="1:42">
      <c r="A22" s="761"/>
      <c r="B22" s="756"/>
      <c r="C22" s="762"/>
      <c r="D22" s="766"/>
      <c r="E22" s="765"/>
      <c r="F22" s="765"/>
      <c r="G22" s="765"/>
      <c r="H22" s="765"/>
      <c r="I22" s="765"/>
      <c r="J22" s="765"/>
      <c r="K22" s="765"/>
      <c r="L22" s="765"/>
      <c r="M22" s="765"/>
      <c r="N22" s="765"/>
      <c r="O22" s="765"/>
      <c r="P22" s="765"/>
      <c r="Q22" s="765"/>
      <c r="R22" s="765"/>
      <c r="S22" s="765"/>
      <c r="T22" s="765"/>
      <c r="U22" s="765"/>
      <c r="V22" s="765"/>
      <c r="W22" s="765"/>
      <c r="X22" s="765"/>
      <c r="Y22" s="765"/>
      <c r="Z22" s="765"/>
      <c r="AA22" s="765"/>
      <c r="AB22" s="807"/>
      <c r="AC22" s="808"/>
      <c r="AD22" s="765"/>
      <c r="AE22" s="765"/>
      <c r="AF22" s="765"/>
      <c r="AG22" s="765"/>
      <c r="AH22" s="765"/>
      <c r="AI22" s="765"/>
      <c r="AJ22" s="825"/>
      <c r="AK22" s="825"/>
      <c r="AL22" s="807"/>
      <c r="AM22" s="786"/>
      <c r="AN22" s="820"/>
      <c r="AP22" s="124"/>
    </row>
    <row r="23" ht="28.8" customHeight="1" spans="1:40">
      <c r="A23" s="761" t="s">
        <v>64</v>
      </c>
      <c r="B23" s="756" t="s">
        <v>65</v>
      </c>
      <c r="C23" s="762"/>
      <c r="D23" s="753"/>
      <c r="E23" s="767"/>
      <c r="F23" s="767"/>
      <c r="G23" s="767"/>
      <c r="H23" s="767"/>
      <c r="I23" s="767"/>
      <c r="J23" s="767"/>
      <c r="K23" s="767"/>
      <c r="L23" s="767"/>
      <c r="M23" s="767"/>
      <c r="N23" s="767"/>
      <c r="O23" s="767"/>
      <c r="P23" s="767"/>
      <c r="Q23" s="767"/>
      <c r="R23" s="767"/>
      <c r="S23" s="767"/>
      <c r="T23" s="767"/>
      <c r="U23" s="767"/>
      <c r="V23" s="767"/>
      <c r="W23" s="767"/>
      <c r="X23" s="767" t="s">
        <v>66</v>
      </c>
      <c r="Y23" s="767">
        <v>52500</v>
      </c>
      <c r="Z23" s="767"/>
      <c r="AA23" s="767"/>
      <c r="AB23" s="809"/>
      <c r="AC23" s="763" t="s">
        <v>67</v>
      </c>
      <c r="AD23" s="763"/>
      <c r="AE23" s="763"/>
      <c r="AF23" s="763"/>
      <c r="AG23" s="763"/>
      <c r="AH23" s="763"/>
      <c r="AI23" s="763"/>
      <c r="AJ23" s="823"/>
      <c r="AK23" s="826"/>
      <c r="AL23" s="805"/>
      <c r="AM23" s="116"/>
      <c r="AN23" s="820"/>
    </row>
    <row r="24" ht="8.4" customHeight="1" spans="1:40">
      <c r="A24" s="761"/>
      <c r="B24" s="756"/>
      <c r="C24" s="762"/>
      <c r="D24" s="753"/>
      <c r="E24" s="767"/>
      <c r="F24" s="767"/>
      <c r="G24" s="767"/>
      <c r="H24" s="767"/>
      <c r="I24" s="767"/>
      <c r="J24" s="767"/>
      <c r="K24" s="767"/>
      <c r="L24" s="767"/>
      <c r="M24" s="767"/>
      <c r="N24" s="767"/>
      <c r="O24" s="767"/>
      <c r="P24" s="767"/>
      <c r="Q24" s="767"/>
      <c r="R24" s="767"/>
      <c r="S24" s="767"/>
      <c r="T24" s="767"/>
      <c r="U24" s="767"/>
      <c r="V24" s="767"/>
      <c r="W24" s="767"/>
      <c r="X24" s="767"/>
      <c r="Y24" s="767"/>
      <c r="Z24" s="767"/>
      <c r="AA24" s="767"/>
      <c r="AB24" s="809">
        <v>7500</v>
      </c>
      <c r="AC24" s="806"/>
      <c r="AD24" s="806"/>
      <c r="AE24" s="806"/>
      <c r="AF24" s="806"/>
      <c r="AG24" s="806"/>
      <c r="AH24" s="806"/>
      <c r="AI24" s="806"/>
      <c r="AJ24" s="827"/>
      <c r="AK24" s="828"/>
      <c r="AL24" s="805"/>
      <c r="AM24" s="116"/>
      <c r="AN24" s="820"/>
    </row>
    <row r="25" ht="30" customHeight="1" spans="1:40">
      <c r="A25" s="761"/>
      <c r="B25" s="768" t="s">
        <v>68</v>
      </c>
      <c r="C25" s="769" t="s">
        <v>60</v>
      </c>
      <c r="D25" s="764">
        <v>1</v>
      </c>
      <c r="E25" s="770">
        <f>11000*5</f>
        <v>55000</v>
      </c>
      <c r="F25" s="770">
        <v>15000</v>
      </c>
      <c r="G25" s="770">
        <v>37500</v>
      </c>
      <c r="H25" s="770">
        <f>5*7500</f>
        <v>37500</v>
      </c>
      <c r="I25" s="770">
        <f>(7500/1.15)*5</f>
        <v>32608.6956521739</v>
      </c>
      <c r="J25" s="770"/>
      <c r="K25" s="770">
        <v>45000</v>
      </c>
      <c r="L25" s="770"/>
      <c r="M25" s="770">
        <v>45000</v>
      </c>
      <c r="N25" s="770"/>
      <c r="O25" s="770">
        <v>60000</v>
      </c>
      <c r="P25" s="770">
        <v>48000</v>
      </c>
      <c r="Q25" s="770"/>
      <c r="R25" s="770">
        <v>39000</v>
      </c>
      <c r="S25" s="770"/>
      <c r="T25" s="770"/>
      <c r="U25" s="770"/>
      <c r="V25" s="770">
        <v>60000</v>
      </c>
      <c r="W25" s="770">
        <v>45000</v>
      </c>
      <c r="X25" s="770">
        <f>10*150*6*2</f>
        <v>18000</v>
      </c>
      <c r="Y25" s="770">
        <v>28000</v>
      </c>
      <c r="Z25" s="770"/>
      <c r="AA25" s="770"/>
      <c r="AB25" s="810"/>
      <c r="AC25" s="770">
        <v>30000</v>
      </c>
      <c r="AD25" s="770">
        <v>45000</v>
      </c>
      <c r="AE25" s="770">
        <v>37500</v>
      </c>
      <c r="AF25" s="770"/>
      <c r="AG25" s="770">
        <v>32000</v>
      </c>
      <c r="AH25" s="770"/>
      <c r="AI25" s="770"/>
      <c r="AJ25" s="829">
        <v>7500</v>
      </c>
      <c r="AK25" s="830">
        <v>45000</v>
      </c>
      <c r="AL25" s="810"/>
      <c r="AM25" s="771">
        <f>12*7500</f>
        <v>90000</v>
      </c>
      <c r="AN25" s="831">
        <f>+D25*AM25</f>
        <v>90000</v>
      </c>
    </row>
    <row r="26" ht="28.8" customHeight="1" spans="1:40">
      <c r="A26" s="761"/>
      <c r="B26" s="768" t="s">
        <v>69</v>
      </c>
      <c r="C26" s="769"/>
      <c r="D26" s="764"/>
      <c r="E26" s="770"/>
      <c r="F26" s="770"/>
      <c r="G26" s="770"/>
      <c r="H26" s="770"/>
      <c r="I26" s="770"/>
      <c r="J26" s="770"/>
      <c r="K26" s="770"/>
      <c r="L26" s="770"/>
      <c r="M26" s="770"/>
      <c r="N26" s="770"/>
      <c r="O26" s="770"/>
      <c r="P26" s="770"/>
      <c r="Q26" s="770"/>
      <c r="R26" s="770"/>
      <c r="S26" s="770"/>
      <c r="T26" s="770"/>
      <c r="U26" s="770"/>
      <c r="V26" s="770"/>
      <c r="W26" s="770"/>
      <c r="X26" s="770"/>
      <c r="Y26" s="770"/>
      <c r="Z26" s="770"/>
      <c r="AA26" s="770"/>
      <c r="AB26" s="810"/>
      <c r="AC26" s="772"/>
      <c r="AD26" s="772"/>
      <c r="AE26" s="772"/>
      <c r="AF26" s="772"/>
      <c r="AG26" s="772"/>
      <c r="AH26" s="772"/>
      <c r="AI26" s="772"/>
      <c r="AJ26" s="832"/>
      <c r="AK26" s="832"/>
      <c r="AL26" s="810"/>
      <c r="AM26" s="169"/>
      <c r="AN26" s="831"/>
    </row>
    <row r="27" ht="28.8" customHeight="1" spans="1:40">
      <c r="A27" s="761"/>
      <c r="B27" s="768" t="s">
        <v>70</v>
      </c>
      <c r="C27" s="769"/>
      <c r="D27" s="764"/>
      <c r="E27" s="770"/>
      <c r="F27" s="770"/>
      <c r="G27" s="770"/>
      <c r="H27" s="770"/>
      <c r="I27" s="770"/>
      <c r="J27" s="770"/>
      <c r="K27" s="770"/>
      <c r="L27" s="770"/>
      <c r="M27" s="770"/>
      <c r="N27" s="770"/>
      <c r="O27" s="770"/>
      <c r="P27" s="770"/>
      <c r="Q27" s="770"/>
      <c r="R27" s="770"/>
      <c r="S27" s="770"/>
      <c r="T27" s="770">
        <v>64000</v>
      </c>
      <c r="U27" s="770">
        <v>52500</v>
      </c>
      <c r="V27" s="770"/>
      <c r="W27" s="770"/>
      <c r="X27" s="770"/>
      <c r="Y27" s="770"/>
      <c r="Z27" s="770"/>
      <c r="AA27" s="770"/>
      <c r="AB27" s="810">
        <v>6000</v>
      </c>
      <c r="AC27" s="772"/>
      <c r="AD27" s="772"/>
      <c r="AE27" s="772"/>
      <c r="AF27" s="772"/>
      <c r="AG27" s="772"/>
      <c r="AH27" s="772"/>
      <c r="AI27" s="772"/>
      <c r="AJ27" s="832"/>
      <c r="AK27" s="832"/>
      <c r="AL27" s="832"/>
      <c r="AM27" s="169"/>
      <c r="AN27" s="831"/>
    </row>
    <row r="28" ht="43.2" customHeight="1" spans="1:40">
      <c r="A28" s="755"/>
      <c r="B28" s="768" t="s">
        <v>71</v>
      </c>
      <c r="C28" s="769" t="s">
        <v>60</v>
      </c>
      <c r="D28" s="771">
        <v>1</v>
      </c>
      <c r="E28" s="772">
        <f>550*9*5</f>
        <v>24750</v>
      </c>
      <c r="F28" s="772">
        <v>10000</v>
      </c>
      <c r="G28" s="772">
        <v>14500</v>
      </c>
      <c r="H28" s="772">
        <f>5*300*12</f>
        <v>18000</v>
      </c>
      <c r="I28" s="772">
        <f>+(200*7/1.15)*5</f>
        <v>6086.95652173913</v>
      </c>
      <c r="J28" s="772"/>
      <c r="K28" s="772">
        <v>25000</v>
      </c>
      <c r="L28" s="772"/>
      <c r="M28" s="772">
        <v>36000</v>
      </c>
      <c r="N28" s="772"/>
      <c r="O28" s="772">
        <v>24000</v>
      </c>
      <c r="P28" s="772">
        <v>30000</v>
      </c>
      <c r="Q28" s="772"/>
      <c r="R28" s="772">
        <v>24000</v>
      </c>
      <c r="S28" s="772"/>
      <c r="T28" s="772"/>
      <c r="U28" s="772">
        <v>40000</v>
      </c>
      <c r="V28" s="772">
        <v>72000</v>
      </c>
      <c r="W28" s="772">
        <v>50000</v>
      </c>
      <c r="X28" s="772"/>
      <c r="Y28" s="772"/>
      <c r="Z28" s="772"/>
      <c r="AA28" s="772"/>
      <c r="AB28" s="811"/>
      <c r="AC28" s="770">
        <v>50000</v>
      </c>
      <c r="AD28" s="770">
        <v>30000</v>
      </c>
      <c r="AE28" s="770">
        <v>18000</v>
      </c>
      <c r="AF28" s="770"/>
      <c r="AG28" s="770"/>
      <c r="AH28" s="770"/>
      <c r="AI28" s="770"/>
      <c r="AJ28" s="829">
        <v>3000</v>
      </c>
      <c r="AK28" s="830">
        <v>42000</v>
      </c>
      <c r="AL28" s="810">
        <v>10000</v>
      </c>
      <c r="AM28" s="771">
        <v>60000</v>
      </c>
      <c r="AN28" s="831">
        <f>+D28*AM28</f>
        <v>60000</v>
      </c>
    </row>
    <row r="29" ht="10.8" customHeight="1" spans="1:40">
      <c r="A29" s="755"/>
      <c r="B29" s="756"/>
      <c r="C29" s="762"/>
      <c r="D29" s="753"/>
      <c r="E29" s="754"/>
      <c r="F29" s="754"/>
      <c r="G29" s="754"/>
      <c r="H29" s="754"/>
      <c r="I29" s="754"/>
      <c r="J29" s="754"/>
      <c r="K29" s="754"/>
      <c r="L29" s="754"/>
      <c r="M29" s="754"/>
      <c r="N29" s="754"/>
      <c r="O29" s="754"/>
      <c r="P29" s="754"/>
      <c r="Q29" s="754"/>
      <c r="R29" s="754"/>
      <c r="S29" s="754"/>
      <c r="T29" s="754"/>
      <c r="U29" s="754"/>
      <c r="V29" s="754"/>
      <c r="W29" s="754"/>
      <c r="X29" s="754"/>
      <c r="Y29" s="754"/>
      <c r="Z29" s="754"/>
      <c r="AA29" s="754"/>
      <c r="AB29" s="803"/>
      <c r="AC29" s="812" t="s">
        <v>67</v>
      </c>
      <c r="AD29" s="812"/>
      <c r="AE29" s="812"/>
      <c r="AF29" s="812"/>
      <c r="AG29" s="812">
        <v>40000</v>
      </c>
      <c r="AH29" s="812"/>
      <c r="AI29" s="812"/>
      <c r="AJ29" s="833"/>
      <c r="AK29" s="834"/>
      <c r="AL29" s="803"/>
      <c r="AM29" s="116"/>
      <c r="AN29" s="820"/>
    </row>
    <row r="30" ht="24" customHeight="1" spans="1:40">
      <c r="A30" s="761"/>
      <c r="B30" s="756" t="s">
        <v>72</v>
      </c>
      <c r="C30" s="762" t="s">
        <v>55</v>
      </c>
      <c r="D30" s="760">
        <v>150000</v>
      </c>
      <c r="E30" s="765">
        <v>0.1</v>
      </c>
      <c r="F30" s="765"/>
      <c r="G30" s="765">
        <v>0.1</v>
      </c>
      <c r="H30" s="765">
        <v>0.1</v>
      </c>
      <c r="I30" s="765">
        <v>0.1</v>
      </c>
      <c r="J30" s="765"/>
      <c r="K30" s="765">
        <v>0.1</v>
      </c>
      <c r="L30" s="765">
        <v>0.075</v>
      </c>
      <c r="M30" s="765">
        <v>0.1</v>
      </c>
      <c r="N30" s="765"/>
      <c r="O30" s="765">
        <v>0.1</v>
      </c>
      <c r="P30" s="765"/>
      <c r="Q30" s="765"/>
      <c r="R30" s="765"/>
      <c r="S30" s="765"/>
      <c r="T30" s="765">
        <v>0.1</v>
      </c>
      <c r="U30" s="765">
        <v>0.1</v>
      </c>
      <c r="V30" s="765">
        <v>0.1</v>
      </c>
      <c r="W30" s="765">
        <v>0.1</v>
      </c>
      <c r="X30" s="765">
        <v>0.1</v>
      </c>
      <c r="Y30" s="765">
        <v>0.1</v>
      </c>
      <c r="Z30" s="765">
        <v>0.075</v>
      </c>
      <c r="AA30" s="765"/>
      <c r="AB30" s="807">
        <v>0.1</v>
      </c>
      <c r="AC30" s="808"/>
      <c r="AD30" s="813">
        <v>0.1</v>
      </c>
      <c r="AE30" s="808"/>
      <c r="AF30" s="808"/>
      <c r="AG30" s="813">
        <v>0.1</v>
      </c>
      <c r="AH30" s="813">
        <v>0.1</v>
      </c>
      <c r="AI30" s="813">
        <v>0.1</v>
      </c>
      <c r="AJ30" s="835">
        <v>0.05</v>
      </c>
      <c r="AK30" s="825">
        <v>0.1</v>
      </c>
      <c r="AL30" s="807">
        <v>0.1</v>
      </c>
      <c r="AM30" s="708"/>
      <c r="AN30" s="820"/>
    </row>
    <row r="31" ht="24" customHeight="1" spans="1:40">
      <c r="A31" s="761"/>
      <c r="B31" s="756"/>
      <c r="C31" s="762"/>
      <c r="D31" s="766"/>
      <c r="E31" s="765"/>
      <c r="F31" s="765"/>
      <c r="G31" s="765"/>
      <c r="H31" s="765"/>
      <c r="I31" s="765"/>
      <c r="J31" s="765"/>
      <c r="K31" s="765"/>
      <c r="L31" s="765"/>
      <c r="M31" s="765"/>
      <c r="N31" s="765"/>
      <c r="O31" s="765"/>
      <c r="P31" s="765"/>
      <c r="Q31" s="765"/>
      <c r="R31" s="765"/>
      <c r="S31" s="765"/>
      <c r="T31" s="765"/>
      <c r="U31" s="765"/>
      <c r="V31" s="765"/>
      <c r="W31" s="765"/>
      <c r="X31" s="765"/>
      <c r="Y31" s="765"/>
      <c r="Z31" s="765"/>
      <c r="AA31" s="765"/>
      <c r="AB31" s="807"/>
      <c r="AC31" s="808"/>
      <c r="AD31" s="813"/>
      <c r="AE31" s="808"/>
      <c r="AF31" s="808"/>
      <c r="AG31" s="813"/>
      <c r="AH31" s="813"/>
      <c r="AI31" s="813"/>
      <c r="AJ31" s="835"/>
      <c r="AK31" s="825"/>
      <c r="AL31" s="807"/>
      <c r="AM31" s="708"/>
      <c r="AN31" s="820"/>
    </row>
    <row r="32" ht="28.8" customHeight="1" spans="1:40">
      <c r="A32" s="773" t="s">
        <v>73</v>
      </c>
      <c r="B32" s="756" t="s">
        <v>74</v>
      </c>
      <c r="C32" s="774" t="s">
        <v>75</v>
      </c>
      <c r="D32" s="753">
        <v>2</v>
      </c>
      <c r="E32" s="754"/>
      <c r="F32" s="754"/>
      <c r="G32" s="754"/>
      <c r="H32" s="754">
        <v>15000</v>
      </c>
      <c r="I32" s="754">
        <v>25000</v>
      </c>
      <c r="J32" s="754"/>
      <c r="K32" s="754">
        <v>18000</v>
      </c>
      <c r="L32" s="754"/>
      <c r="M32" s="754"/>
      <c r="N32" s="754"/>
      <c r="O32" s="754">
        <v>16000</v>
      </c>
      <c r="P32" s="754">
        <v>20000</v>
      </c>
      <c r="Q32" s="754"/>
      <c r="R32" s="754"/>
      <c r="S32" s="754"/>
      <c r="T32" s="754"/>
      <c r="U32" s="763">
        <v>15500</v>
      </c>
      <c r="V32" s="763">
        <v>18000</v>
      </c>
      <c r="W32" s="754"/>
      <c r="X32" s="754"/>
      <c r="Y32" s="754"/>
      <c r="Z32" s="754"/>
      <c r="AA32" s="754"/>
      <c r="AB32" s="805">
        <v>10000</v>
      </c>
      <c r="AC32" s="763">
        <v>20000</v>
      </c>
      <c r="AD32" s="763">
        <v>15000</v>
      </c>
      <c r="AE32" s="763">
        <v>0</v>
      </c>
      <c r="AF32" s="763">
        <v>18000</v>
      </c>
      <c r="AG32" s="763">
        <v>15000</v>
      </c>
      <c r="AH32" s="763">
        <v>10000</v>
      </c>
      <c r="AI32" s="763">
        <v>10000</v>
      </c>
      <c r="AJ32" s="823">
        <v>12000</v>
      </c>
      <c r="AK32" s="824">
        <v>15000</v>
      </c>
      <c r="AL32" s="805">
        <v>10000</v>
      </c>
      <c r="AM32" s="760"/>
      <c r="AN32" s="820"/>
    </row>
    <row r="33" ht="28.8" customHeight="1" spans="1:40">
      <c r="A33" s="773"/>
      <c r="B33" s="756"/>
      <c r="C33" s="774"/>
      <c r="D33" s="753"/>
      <c r="E33" s="754"/>
      <c r="F33" s="754"/>
      <c r="G33" s="754"/>
      <c r="H33" s="754"/>
      <c r="I33" s="754"/>
      <c r="J33" s="754"/>
      <c r="K33" s="754"/>
      <c r="L33" s="754"/>
      <c r="M33" s="754"/>
      <c r="N33" s="754"/>
      <c r="O33" s="754"/>
      <c r="P33" s="754"/>
      <c r="Q33" s="754"/>
      <c r="R33" s="754"/>
      <c r="S33" s="754"/>
      <c r="T33" s="754"/>
      <c r="U33" s="763"/>
      <c r="V33" s="763"/>
      <c r="W33" s="754"/>
      <c r="X33" s="754"/>
      <c r="Y33" s="754"/>
      <c r="Z33" s="754"/>
      <c r="AA33" s="754"/>
      <c r="AB33" s="805"/>
      <c r="AC33" s="763"/>
      <c r="AD33" s="763"/>
      <c r="AE33" s="763"/>
      <c r="AF33" s="763"/>
      <c r="AG33" s="763"/>
      <c r="AH33" s="763"/>
      <c r="AI33" s="763"/>
      <c r="AJ33" s="836"/>
      <c r="AK33" s="837"/>
      <c r="AL33" s="836"/>
      <c r="AM33" s="116"/>
      <c r="AN33" s="820"/>
    </row>
    <row r="34" ht="28.8" customHeight="1" spans="1:40">
      <c r="A34" s="773" t="s">
        <v>76</v>
      </c>
      <c r="B34" s="756" t="s">
        <v>77</v>
      </c>
      <c r="C34" s="762" t="s">
        <v>60</v>
      </c>
      <c r="D34" s="753">
        <v>1</v>
      </c>
      <c r="E34" s="763"/>
      <c r="F34" s="763"/>
      <c r="G34" s="763"/>
      <c r="H34" s="763"/>
      <c r="I34" s="763"/>
      <c r="J34" s="763"/>
      <c r="K34" s="763"/>
      <c r="L34" s="763"/>
      <c r="M34" s="763"/>
      <c r="N34" s="763"/>
      <c r="O34" s="763"/>
      <c r="P34" s="763"/>
      <c r="Q34" s="763"/>
      <c r="R34" s="763"/>
      <c r="S34" s="763"/>
      <c r="T34" s="763"/>
      <c r="U34" s="763"/>
      <c r="V34" s="763"/>
      <c r="W34" s="763"/>
      <c r="X34" s="763"/>
      <c r="Y34" s="763"/>
      <c r="Z34" s="763"/>
      <c r="AA34" s="763"/>
      <c r="AB34" s="805"/>
      <c r="AC34" s="763"/>
      <c r="AD34" s="763"/>
      <c r="AE34" s="763"/>
      <c r="AF34" s="763"/>
      <c r="AG34" s="763"/>
      <c r="AH34" s="763"/>
      <c r="AI34" s="763"/>
      <c r="AJ34" s="823"/>
      <c r="AK34" s="824"/>
      <c r="AL34" s="805"/>
      <c r="AM34" s="760">
        <v>200000</v>
      </c>
      <c r="AN34" s="820">
        <f>+D34*AM34</f>
        <v>200000</v>
      </c>
    </row>
    <row r="35" ht="28.8" customHeight="1" spans="1:40">
      <c r="A35" s="773"/>
      <c r="B35" s="756"/>
      <c r="C35" s="774"/>
      <c r="D35" s="753"/>
      <c r="E35" s="754"/>
      <c r="F35" s="754"/>
      <c r="G35" s="754"/>
      <c r="H35" s="754"/>
      <c r="I35" s="754"/>
      <c r="J35" s="754"/>
      <c r="K35" s="754"/>
      <c r="L35" s="754"/>
      <c r="M35" s="754"/>
      <c r="N35" s="754"/>
      <c r="O35" s="754"/>
      <c r="P35" s="754"/>
      <c r="Q35" s="754"/>
      <c r="R35" s="754"/>
      <c r="S35" s="754"/>
      <c r="T35" s="754"/>
      <c r="U35" s="763"/>
      <c r="V35" s="763"/>
      <c r="W35" s="754"/>
      <c r="X35" s="754"/>
      <c r="Y35" s="754"/>
      <c r="Z35" s="754"/>
      <c r="AA35" s="754"/>
      <c r="AB35" s="805"/>
      <c r="AC35" s="763"/>
      <c r="AD35" s="763"/>
      <c r="AE35" s="763"/>
      <c r="AF35" s="763"/>
      <c r="AG35" s="763"/>
      <c r="AH35" s="763"/>
      <c r="AI35" s="763"/>
      <c r="AJ35" s="836"/>
      <c r="AK35" s="837"/>
      <c r="AL35" s="836"/>
      <c r="AM35" s="116"/>
      <c r="AN35" s="820"/>
    </row>
    <row r="36" ht="28.8" customHeight="1" spans="1:40">
      <c r="A36" s="773" t="s">
        <v>78</v>
      </c>
      <c r="B36" s="775" t="s">
        <v>79</v>
      </c>
      <c r="C36" s="256"/>
      <c r="D36" s="77"/>
      <c r="E36" s="78"/>
      <c r="F36" s="79"/>
      <c r="G36" s="67"/>
      <c r="H36" s="80"/>
      <c r="I36" s="62"/>
      <c r="J36" s="59"/>
      <c r="K36" s="96"/>
      <c r="L36" s="58"/>
      <c r="M36" s="97"/>
      <c r="N36" s="59"/>
      <c r="O36" s="62"/>
      <c r="P36" s="95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6"/>
      <c r="AM36" s="116"/>
      <c r="AN36" s="117"/>
    </row>
    <row r="37" ht="28.8" customHeight="1" spans="1:40">
      <c r="A37" s="587"/>
      <c r="B37" s="776" t="s">
        <v>80</v>
      </c>
      <c r="C37" s="777"/>
      <c r="D37" s="778"/>
      <c r="E37" s="779"/>
      <c r="F37" s="780"/>
      <c r="G37" s="781"/>
      <c r="H37" s="782"/>
      <c r="I37" s="793"/>
      <c r="J37" s="794"/>
      <c r="K37" s="795"/>
      <c r="L37" s="796"/>
      <c r="M37" s="797"/>
      <c r="N37" s="794"/>
      <c r="O37" s="793"/>
      <c r="P37" s="798"/>
      <c r="Q37" s="793"/>
      <c r="R37" s="793"/>
      <c r="S37" s="793"/>
      <c r="T37" s="793"/>
      <c r="U37" s="793"/>
      <c r="V37" s="793"/>
      <c r="W37" s="793"/>
      <c r="X37" s="793"/>
      <c r="Y37" s="793"/>
      <c r="Z37" s="793"/>
      <c r="AA37" s="793"/>
      <c r="AB37" s="793"/>
      <c r="AC37" s="793"/>
      <c r="AD37" s="793"/>
      <c r="AE37" s="793"/>
      <c r="AF37" s="793"/>
      <c r="AG37" s="793"/>
      <c r="AH37" s="793"/>
      <c r="AI37" s="793"/>
      <c r="AJ37" s="793"/>
      <c r="AK37" s="793"/>
      <c r="AL37" s="795"/>
      <c r="AM37" s="838"/>
      <c r="AN37" s="839"/>
    </row>
    <row r="38" ht="28.8" customHeight="1" spans="1:40">
      <c r="A38" s="85" t="s">
        <v>81</v>
      </c>
      <c r="B38" s="783" t="s">
        <v>82</v>
      </c>
      <c r="C38" s="777" t="s">
        <v>83</v>
      </c>
      <c r="D38" s="784">
        <v>1</v>
      </c>
      <c r="E38" s="758"/>
      <c r="F38" s="781">
        <v>120000</v>
      </c>
      <c r="G38" s="758"/>
      <c r="H38" s="712"/>
      <c r="I38" s="793"/>
      <c r="J38" s="794"/>
      <c r="K38" s="795"/>
      <c r="L38" s="796"/>
      <c r="M38" s="797"/>
      <c r="N38" s="794"/>
      <c r="O38" s="793"/>
      <c r="P38" s="798"/>
      <c r="Q38" s="793"/>
      <c r="R38" s="793"/>
      <c r="S38" s="793"/>
      <c r="T38" s="793"/>
      <c r="U38" s="793"/>
      <c r="V38" s="793"/>
      <c r="W38" s="793"/>
      <c r="X38" s="793"/>
      <c r="Y38" s="793"/>
      <c r="Z38" s="793"/>
      <c r="AA38" s="793"/>
      <c r="AB38" s="793"/>
      <c r="AC38" s="793"/>
      <c r="AD38" s="793"/>
      <c r="AE38" s="793"/>
      <c r="AF38" s="793"/>
      <c r="AG38" s="793"/>
      <c r="AH38" s="793"/>
      <c r="AI38" s="793"/>
      <c r="AJ38" s="793"/>
      <c r="AK38" s="793"/>
      <c r="AL38" s="795"/>
      <c r="AM38" s="838">
        <v>80000</v>
      </c>
      <c r="AN38" s="839">
        <f>+D38*AM38</f>
        <v>80000</v>
      </c>
    </row>
    <row r="39" ht="28.8" customHeight="1" spans="1:40">
      <c r="A39" s="85" t="s">
        <v>84</v>
      </c>
      <c r="B39" s="783" t="s">
        <v>85</v>
      </c>
      <c r="C39" s="777" t="s">
        <v>83</v>
      </c>
      <c r="D39" s="778">
        <v>1</v>
      </c>
      <c r="E39" s="758"/>
      <c r="F39" s="785">
        <v>130000</v>
      </c>
      <c r="G39" s="758"/>
      <c r="H39" s="712"/>
      <c r="I39" s="793"/>
      <c r="J39" s="794"/>
      <c r="K39" s="795"/>
      <c r="L39" s="796"/>
      <c r="M39" s="797"/>
      <c r="N39" s="794"/>
      <c r="O39" s="793"/>
      <c r="P39" s="798"/>
      <c r="Q39" s="793"/>
      <c r="R39" s="793"/>
      <c r="S39" s="793"/>
      <c r="T39" s="793"/>
      <c r="U39" s="793"/>
      <c r="V39" s="793"/>
      <c r="W39" s="793"/>
      <c r="X39" s="793"/>
      <c r="Y39" s="793"/>
      <c r="Z39" s="793"/>
      <c r="AA39" s="793"/>
      <c r="AB39" s="793"/>
      <c r="AC39" s="793"/>
      <c r="AD39" s="793"/>
      <c r="AE39" s="793"/>
      <c r="AF39" s="793"/>
      <c r="AG39" s="793"/>
      <c r="AH39" s="793"/>
      <c r="AI39" s="793"/>
      <c r="AJ39" s="793"/>
      <c r="AK39" s="793"/>
      <c r="AL39" s="795"/>
      <c r="AM39" s="838">
        <v>90000</v>
      </c>
      <c r="AN39" s="839">
        <f t="shared" ref="AN39:AN40" si="0">+D39*AM39</f>
        <v>90000</v>
      </c>
    </row>
    <row r="40" ht="28.8" customHeight="1" spans="1:40">
      <c r="A40" s="85" t="s">
        <v>86</v>
      </c>
      <c r="B40" s="783" t="s">
        <v>87</v>
      </c>
      <c r="C40" s="777" t="s">
        <v>83</v>
      </c>
      <c r="D40" s="778">
        <v>1</v>
      </c>
      <c r="E40" s="758"/>
      <c r="F40" s="785"/>
      <c r="G40" s="758"/>
      <c r="H40" s="712"/>
      <c r="I40" s="793"/>
      <c r="J40" s="794"/>
      <c r="K40" s="795"/>
      <c r="L40" s="796"/>
      <c r="M40" s="797"/>
      <c r="N40" s="794"/>
      <c r="O40" s="793"/>
      <c r="P40" s="798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3"/>
      <c r="AD40" s="793"/>
      <c r="AE40" s="793"/>
      <c r="AF40" s="793"/>
      <c r="AG40" s="793"/>
      <c r="AH40" s="793"/>
      <c r="AI40" s="793"/>
      <c r="AJ40" s="793"/>
      <c r="AK40" s="793"/>
      <c r="AL40" s="795"/>
      <c r="AM40" s="838">
        <v>150000</v>
      </c>
      <c r="AN40" s="839">
        <f t="shared" si="0"/>
        <v>150000</v>
      </c>
    </row>
    <row r="41" ht="28.8" customHeight="1" spans="1:41">
      <c r="A41" s="85" t="s">
        <v>88</v>
      </c>
      <c r="B41" s="783" t="s">
        <v>89</v>
      </c>
      <c r="C41" s="786" t="s">
        <v>55</v>
      </c>
      <c r="D41" s="778">
        <v>1</v>
      </c>
      <c r="E41" s="758"/>
      <c r="F41" s="785">
        <f>(F35+F37)*0.1</f>
        <v>0</v>
      </c>
      <c r="G41" s="758"/>
      <c r="H41" s="712"/>
      <c r="I41" s="793"/>
      <c r="J41" s="794"/>
      <c r="K41" s="795"/>
      <c r="L41" s="796"/>
      <c r="M41" s="797"/>
      <c r="N41" s="794"/>
      <c r="O41" s="793"/>
      <c r="P41" s="798"/>
      <c r="Q41" s="793"/>
      <c r="R41" s="793"/>
      <c r="S41" s="793"/>
      <c r="T41" s="793"/>
      <c r="U41" s="793"/>
      <c r="V41" s="793"/>
      <c r="W41" s="793"/>
      <c r="X41" s="793"/>
      <c r="Y41" s="793"/>
      <c r="Z41" s="793"/>
      <c r="AA41" s="793"/>
      <c r="AB41" s="793"/>
      <c r="AC41" s="793"/>
      <c r="AD41" s="793"/>
      <c r="AE41" s="793"/>
      <c r="AF41" s="793"/>
      <c r="AG41" s="793"/>
      <c r="AH41" s="793"/>
      <c r="AI41" s="793"/>
      <c r="AJ41" s="793"/>
      <c r="AK41" s="793"/>
      <c r="AL41" s="795"/>
      <c r="AM41" s="838"/>
      <c r="AN41" s="839"/>
      <c r="AO41" s="124"/>
    </row>
    <row r="42" ht="28.8" customHeight="1" spans="1:40">
      <c r="A42" s="74"/>
      <c r="B42" s="161"/>
      <c r="C42" s="140"/>
      <c r="D42" s="77"/>
      <c r="E42" s="57"/>
      <c r="F42" s="67"/>
      <c r="G42" s="57"/>
      <c r="I42" s="62"/>
      <c r="J42" s="59"/>
      <c r="K42" s="96"/>
      <c r="L42" s="58"/>
      <c r="M42" s="97"/>
      <c r="N42" s="59"/>
      <c r="O42" s="62"/>
      <c r="P42" s="95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96"/>
      <c r="AM42" s="116"/>
      <c r="AN42" s="117"/>
    </row>
    <row r="43" ht="28.8" customHeight="1" spans="1:40">
      <c r="A43" s="773" t="s">
        <v>90</v>
      </c>
      <c r="B43" s="775" t="s">
        <v>91</v>
      </c>
      <c r="C43" s="256"/>
      <c r="D43" s="77"/>
      <c r="E43" s="78"/>
      <c r="F43" s="79"/>
      <c r="G43" s="67"/>
      <c r="H43" s="80"/>
      <c r="I43" s="62"/>
      <c r="J43" s="59"/>
      <c r="K43" s="96"/>
      <c r="L43" s="58"/>
      <c r="M43" s="97"/>
      <c r="N43" s="59"/>
      <c r="O43" s="62"/>
      <c r="P43" s="95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96"/>
      <c r="AM43" s="116"/>
      <c r="AN43" s="117"/>
    </row>
    <row r="44" ht="28.8" customHeight="1" spans="1:40">
      <c r="A44" s="587"/>
      <c r="B44" s="776" t="s">
        <v>92</v>
      </c>
      <c r="C44" s="777" t="s">
        <v>93</v>
      </c>
      <c r="D44" s="778">
        <v>12</v>
      </c>
      <c r="E44" s="787"/>
      <c r="F44" s="787"/>
      <c r="G44" s="787"/>
      <c r="H44" s="787"/>
      <c r="I44" s="787"/>
      <c r="J44" s="787"/>
      <c r="K44" s="787"/>
      <c r="L44" s="787"/>
      <c r="M44" s="787"/>
      <c r="N44" s="787"/>
      <c r="O44" s="787"/>
      <c r="P44" s="787"/>
      <c r="Q44" s="787"/>
      <c r="R44" s="787"/>
      <c r="S44" s="787"/>
      <c r="T44" s="787"/>
      <c r="U44" s="787"/>
      <c r="V44" s="787"/>
      <c r="W44" s="787"/>
      <c r="X44" s="787"/>
      <c r="Y44" s="787"/>
      <c r="Z44" s="787"/>
      <c r="AA44" s="787"/>
      <c r="AB44" s="814"/>
      <c r="AC44" s="814"/>
      <c r="AD44" s="814"/>
      <c r="AE44" s="814"/>
      <c r="AF44" s="814"/>
      <c r="AG44" s="814"/>
      <c r="AH44" s="814"/>
      <c r="AI44" s="814"/>
      <c r="AJ44" s="814"/>
      <c r="AK44" s="735"/>
      <c r="AL44" s="736"/>
      <c r="AM44" s="116"/>
      <c r="AN44" s="117"/>
    </row>
    <row r="45" ht="28.8" customHeight="1" spans="1:40">
      <c r="A45" s="74"/>
      <c r="B45" s="161"/>
      <c r="C45" s="788"/>
      <c r="D45" s="77"/>
      <c r="E45" s="57"/>
      <c r="F45" s="67"/>
      <c r="G45" s="57"/>
      <c r="I45" s="62"/>
      <c r="J45" s="59"/>
      <c r="K45" s="96"/>
      <c r="L45" s="58"/>
      <c r="M45" s="97"/>
      <c r="N45" s="59"/>
      <c r="O45" s="62"/>
      <c r="P45" s="95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96"/>
      <c r="AM45" s="116"/>
      <c r="AN45" s="117"/>
    </row>
    <row r="46" ht="28.8" customHeight="1" spans="1:40">
      <c r="A46" s="773"/>
      <c r="B46" s="756"/>
      <c r="C46" s="774"/>
      <c r="D46" s="753"/>
      <c r="E46" s="754"/>
      <c r="F46" s="754"/>
      <c r="G46" s="754"/>
      <c r="H46" s="754"/>
      <c r="I46" s="754"/>
      <c r="J46" s="754"/>
      <c r="K46" s="754"/>
      <c r="L46" s="754"/>
      <c r="M46" s="754"/>
      <c r="N46" s="754"/>
      <c r="O46" s="754"/>
      <c r="P46" s="754"/>
      <c r="Q46" s="754"/>
      <c r="R46" s="754"/>
      <c r="S46" s="754"/>
      <c r="T46" s="754"/>
      <c r="U46" s="763"/>
      <c r="V46" s="763"/>
      <c r="W46" s="754"/>
      <c r="X46" s="754"/>
      <c r="Y46" s="754"/>
      <c r="Z46" s="754"/>
      <c r="AA46" s="754"/>
      <c r="AB46" s="805"/>
      <c r="AC46" s="763"/>
      <c r="AD46" s="763"/>
      <c r="AE46" s="763"/>
      <c r="AF46" s="763"/>
      <c r="AG46" s="763"/>
      <c r="AH46" s="763"/>
      <c r="AI46" s="763"/>
      <c r="AJ46" s="836"/>
      <c r="AK46" s="837"/>
      <c r="AL46" s="836"/>
      <c r="AM46" s="116"/>
      <c r="AN46" s="820"/>
    </row>
    <row r="47" ht="28.8" customHeight="1" spans="1:40">
      <c r="A47" s="773"/>
      <c r="B47" s="756"/>
      <c r="C47" s="774"/>
      <c r="D47" s="753"/>
      <c r="E47" s="754"/>
      <c r="F47" s="754"/>
      <c r="G47" s="754"/>
      <c r="H47" s="754"/>
      <c r="I47" s="754"/>
      <c r="J47" s="754"/>
      <c r="K47" s="754"/>
      <c r="L47" s="754"/>
      <c r="M47" s="754"/>
      <c r="N47" s="754"/>
      <c r="O47" s="754"/>
      <c r="P47" s="754"/>
      <c r="Q47" s="754"/>
      <c r="R47" s="754"/>
      <c r="S47" s="754"/>
      <c r="T47" s="754"/>
      <c r="U47" s="763"/>
      <c r="V47" s="763"/>
      <c r="W47" s="754"/>
      <c r="X47" s="754"/>
      <c r="Y47" s="754"/>
      <c r="Z47" s="754"/>
      <c r="AA47" s="754"/>
      <c r="AB47" s="805"/>
      <c r="AC47" s="763"/>
      <c r="AD47" s="763"/>
      <c r="AE47" s="763"/>
      <c r="AF47" s="763"/>
      <c r="AG47" s="763"/>
      <c r="AH47" s="763"/>
      <c r="AI47" s="763"/>
      <c r="AJ47" s="836"/>
      <c r="AK47" s="837"/>
      <c r="AL47" s="836"/>
      <c r="AM47" s="116"/>
      <c r="AN47" s="820"/>
    </row>
    <row r="48" ht="28.8" customHeight="1" spans="1:40">
      <c r="A48" s="773"/>
      <c r="B48" s="756"/>
      <c r="C48" s="774"/>
      <c r="D48" s="753"/>
      <c r="E48" s="754"/>
      <c r="F48" s="754"/>
      <c r="G48" s="754"/>
      <c r="H48" s="754"/>
      <c r="I48" s="754"/>
      <c r="J48" s="754"/>
      <c r="K48" s="754"/>
      <c r="L48" s="754"/>
      <c r="M48" s="754"/>
      <c r="N48" s="754"/>
      <c r="O48" s="754"/>
      <c r="P48" s="754"/>
      <c r="Q48" s="754"/>
      <c r="R48" s="754"/>
      <c r="S48" s="754"/>
      <c r="T48" s="754"/>
      <c r="U48" s="763"/>
      <c r="V48" s="763"/>
      <c r="W48" s="754"/>
      <c r="X48" s="754"/>
      <c r="Y48" s="754"/>
      <c r="Z48" s="754"/>
      <c r="AA48" s="754"/>
      <c r="AB48" s="805"/>
      <c r="AC48" s="763"/>
      <c r="AD48" s="763"/>
      <c r="AE48" s="763"/>
      <c r="AF48" s="763"/>
      <c r="AG48" s="763"/>
      <c r="AH48" s="763"/>
      <c r="AI48" s="763"/>
      <c r="AJ48" s="836"/>
      <c r="AK48" s="837"/>
      <c r="AL48" s="836"/>
      <c r="AM48" s="116"/>
      <c r="AN48" s="820"/>
    </row>
    <row r="49" ht="28.8" customHeight="1" spans="1:40">
      <c r="A49" s="773"/>
      <c r="B49" s="756"/>
      <c r="C49" s="774"/>
      <c r="D49" s="753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4"/>
      <c r="U49" s="763"/>
      <c r="V49" s="763"/>
      <c r="W49" s="754"/>
      <c r="X49" s="754"/>
      <c r="Y49" s="754"/>
      <c r="Z49" s="754"/>
      <c r="AA49" s="754"/>
      <c r="AB49" s="805"/>
      <c r="AC49" s="763"/>
      <c r="AD49" s="763"/>
      <c r="AE49" s="763"/>
      <c r="AF49" s="763"/>
      <c r="AG49" s="763"/>
      <c r="AH49" s="763"/>
      <c r="AI49" s="763"/>
      <c r="AJ49" s="836"/>
      <c r="AK49" s="837"/>
      <c r="AL49" s="836"/>
      <c r="AM49" s="116"/>
      <c r="AN49" s="820"/>
    </row>
    <row r="50" ht="28.8" customHeight="1" spans="1:40">
      <c r="A50" s="773"/>
      <c r="B50" s="756"/>
      <c r="C50" s="774"/>
      <c r="D50" s="753"/>
      <c r="E50" s="754"/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63"/>
      <c r="V50" s="763"/>
      <c r="W50" s="754"/>
      <c r="X50" s="754"/>
      <c r="Y50" s="754"/>
      <c r="Z50" s="754"/>
      <c r="AA50" s="754"/>
      <c r="AB50" s="805"/>
      <c r="AC50" s="763"/>
      <c r="AD50" s="763"/>
      <c r="AE50" s="763"/>
      <c r="AF50" s="763"/>
      <c r="AG50" s="763"/>
      <c r="AH50" s="763"/>
      <c r="AI50" s="763"/>
      <c r="AJ50" s="836"/>
      <c r="AK50" s="837"/>
      <c r="AL50" s="836"/>
      <c r="AM50" s="116"/>
      <c r="AN50" s="820"/>
    </row>
    <row r="51" ht="28.8" customHeight="1" spans="1:40">
      <c r="A51" s="773"/>
      <c r="B51" s="756"/>
      <c r="C51" s="774"/>
      <c r="D51" s="753"/>
      <c r="E51" s="754"/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4"/>
      <c r="U51" s="763"/>
      <c r="V51" s="763"/>
      <c r="W51" s="754"/>
      <c r="X51" s="754"/>
      <c r="Y51" s="754"/>
      <c r="Z51" s="754"/>
      <c r="AA51" s="754"/>
      <c r="AB51" s="805"/>
      <c r="AC51" s="763"/>
      <c r="AD51" s="763"/>
      <c r="AE51" s="763"/>
      <c r="AF51" s="763"/>
      <c r="AG51" s="763"/>
      <c r="AH51" s="763"/>
      <c r="AI51" s="763"/>
      <c r="AJ51" s="836"/>
      <c r="AK51" s="837"/>
      <c r="AL51" s="836"/>
      <c r="AM51" s="116"/>
      <c r="AN51" s="820"/>
    </row>
    <row r="52" ht="28.8" customHeight="1" spans="1:41">
      <c r="A52" s="773"/>
      <c r="B52" s="756"/>
      <c r="C52" s="774"/>
      <c r="D52" s="753"/>
      <c r="E52" s="754"/>
      <c r="F52" s="754"/>
      <c r="G52" s="754"/>
      <c r="H52" s="754"/>
      <c r="I52" s="754"/>
      <c r="J52" s="754"/>
      <c r="K52" s="754"/>
      <c r="L52" s="754"/>
      <c r="M52" s="754"/>
      <c r="N52" s="754"/>
      <c r="O52" s="754"/>
      <c r="P52" s="754"/>
      <c r="Q52" s="754"/>
      <c r="R52" s="754"/>
      <c r="S52" s="754"/>
      <c r="T52" s="754"/>
      <c r="U52" s="763"/>
      <c r="V52" s="763"/>
      <c r="W52" s="754"/>
      <c r="X52" s="754"/>
      <c r="Y52" s="754"/>
      <c r="Z52" s="754"/>
      <c r="AA52" s="754"/>
      <c r="AB52" s="805"/>
      <c r="AC52" s="763"/>
      <c r="AD52" s="763"/>
      <c r="AE52" s="763"/>
      <c r="AF52" s="763"/>
      <c r="AG52" s="763"/>
      <c r="AH52" s="763"/>
      <c r="AI52" s="763"/>
      <c r="AJ52" s="836"/>
      <c r="AK52" s="837"/>
      <c r="AL52" s="836"/>
      <c r="AM52" s="116"/>
      <c r="AN52" s="820"/>
      <c r="AO52" s="196"/>
    </row>
    <row r="53" spans="1:40">
      <c r="A53" s="139"/>
      <c r="B53" s="172"/>
      <c r="C53" s="789"/>
      <c r="D53" s="527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240"/>
      <c r="U53" s="790"/>
      <c r="V53" s="790"/>
      <c r="W53" s="790"/>
      <c r="X53" s="790"/>
      <c r="Y53" s="790"/>
      <c r="Z53" s="790"/>
      <c r="AA53" s="790"/>
      <c r="AB53" s="815"/>
      <c r="AC53" s="190"/>
      <c r="AD53" s="190"/>
      <c r="AE53" s="190"/>
      <c r="AF53" s="190"/>
      <c r="AG53" s="190"/>
      <c r="AH53" s="190"/>
      <c r="AI53" s="190"/>
      <c r="AJ53" s="241"/>
      <c r="AK53" s="241"/>
      <c r="AL53" s="241"/>
      <c r="AM53" s="116"/>
      <c r="AN53" s="253"/>
    </row>
    <row r="54" spans="1:40">
      <c r="A54" s="139"/>
      <c r="B54" s="172"/>
      <c r="C54" s="789"/>
      <c r="D54" s="527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240"/>
      <c r="U54" s="790"/>
      <c r="V54" s="790"/>
      <c r="W54" s="790"/>
      <c r="X54" s="790"/>
      <c r="Y54" s="790"/>
      <c r="Z54" s="790"/>
      <c r="AA54" s="790"/>
      <c r="AB54" s="528"/>
      <c r="AC54" s="816"/>
      <c r="AD54" s="816"/>
      <c r="AE54" s="816"/>
      <c r="AF54" s="816"/>
      <c r="AG54" s="816"/>
      <c r="AH54" s="816"/>
      <c r="AI54" s="816"/>
      <c r="AJ54" s="840"/>
      <c r="AK54" s="841"/>
      <c r="AL54" s="842"/>
      <c r="AM54" s="116"/>
      <c r="AN54" s="253"/>
    </row>
    <row r="55" spans="1:40">
      <c r="A55" s="139"/>
      <c r="B55" s="172"/>
      <c r="C55" s="789"/>
      <c r="D55" s="527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240"/>
      <c r="U55" s="790"/>
      <c r="V55" s="790"/>
      <c r="W55" s="790"/>
      <c r="X55" s="790"/>
      <c r="Y55" s="790"/>
      <c r="Z55" s="790"/>
      <c r="AA55" s="790"/>
      <c r="AB55" s="528"/>
      <c r="AC55" s="816"/>
      <c r="AD55" s="816"/>
      <c r="AE55" s="816"/>
      <c r="AF55" s="816"/>
      <c r="AG55" s="816"/>
      <c r="AH55" s="816"/>
      <c r="AI55" s="816"/>
      <c r="AJ55" s="840"/>
      <c r="AK55" s="841"/>
      <c r="AL55" s="842"/>
      <c r="AM55" s="116"/>
      <c r="AN55" s="253"/>
    </row>
    <row r="56" ht="14.75" spans="1:40">
      <c r="A56" s="139"/>
      <c r="B56" s="172"/>
      <c r="C56" s="789"/>
      <c r="D56" s="527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240"/>
      <c r="U56" s="790"/>
      <c r="V56" s="790"/>
      <c r="W56" s="790"/>
      <c r="X56" s="790"/>
      <c r="Y56" s="790"/>
      <c r="Z56" s="790"/>
      <c r="AA56" s="790"/>
      <c r="AB56" s="528"/>
      <c r="AC56" s="816"/>
      <c r="AD56" s="816"/>
      <c r="AE56" s="816"/>
      <c r="AF56" s="816"/>
      <c r="AG56" s="816"/>
      <c r="AH56" s="816"/>
      <c r="AI56" s="816"/>
      <c r="AJ56" s="840"/>
      <c r="AK56" s="841"/>
      <c r="AL56" s="842"/>
      <c r="AM56" s="678"/>
      <c r="AN56" s="253"/>
    </row>
    <row r="57" ht="21" customHeight="1" spans="1:40">
      <c r="A57" s="518"/>
      <c r="B57" s="437" t="s">
        <v>94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9"/>
      <c r="AN57" s="843"/>
    </row>
  </sheetData>
  <mergeCells count="13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B57:AM57"/>
  </mergeCells>
  <conditionalFormatting sqref="AM1:AM2;AM4;AM6:AM7;AM58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48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82"/>
  <sheetViews>
    <sheetView view="pageBreakPreview" zoomScale="90" zoomScalePageLayoutView="60" zoomScaleNormal="90" topLeftCell="A7" workbookViewId="0">
      <selection activeCell="C48" sqref="C48"/>
    </sheetView>
  </sheetViews>
  <sheetFormatPr defaultColWidth="9.10909090909091" defaultRowHeight="14"/>
  <cols>
    <col min="1" max="1" width="9.44545454545455" style="33" customWidth="1"/>
    <col min="2" max="2" width="56.4454545454545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ht="13.95" customHeight="1" spans="1:40">
      <c r="A5" s="285" t="s">
        <v>353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ht="14.75" spans="1:25">
      <c r="A6" s="4" t="s">
        <v>173</v>
      </c>
      <c r="F6" s="285"/>
      <c r="Y6" s="112"/>
    </row>
    <row r="7" ht="14.75" spans="1:40">
      <c r="A7" s="41" t="s">
        <v>39</v>
      </c>
      <c r="B7" s="42" t="s">
        <v>40</v>
      </c>
      <c r="C7" s="43" t="s">
        <v>41</v>
      </c>
      <c r="D7" s="44" t="s">
        <v>42</v>
      </c>
      <c r="E7" s="47" t="s">
        <v>43</v>
      </c>
      <c r="F7" s="47" t="s">
        <v>43</v>
      </c>
      <c r="G7" s="45" t="s">
        <v>43</v>
      </c>
      <c r="H7" s="45" t="s">
        <v>43</v>
      </c>
      <c r="I7" s="45" t="s">
        <v>43</v>
      </c>
      <c r="J7" s="45" t="s">
        <v>43</v>
      </c>
      <c r="K7" s="45" t="s">
        <v>43</v>
      </c>
      <c r="L7" s="45" t="s">
        <v>43</v>
      </c>
      <c r="M7" s="45" t="s">
        <v>43</v>
      </c>
      <c r="N7" s="45" t="s">
        <v>43</v>
      </c>
      <c r="O7" s="45" t="s">
        <v>43</v>
      </c>
      <c r="P7" s="45" t="s">
        <v>43</v>
      </c>
      <c r="Q7" s="45" t="s">
        <v>43</v>
      </c>
      <c r="R7" s="45" t="s">
        <v>43</v>
      </c>
      <c r="S7" s="45" t="s">
        <v>43</v>
      </c>
      <c r="T7" s="45" t="s">
        <v>43</v>
      </c>
      <c r="U7" s="45" t="s">
        <v>43</v>
      </c>
      <c r="V7" s="45" t="s">
        <v>43</v>
      </c>
      <c r="W7" s="45" t="s">
        <v>43</v>
      </c>
      <c r="X7" s="45" t="s">
        <v>43</v>
      </c>
      <c r="Y7" s="45" t="s">
        <v>43</v>
      </c>
      <c r="Z7" s="45" t="s">
        <v>43</v>
      </c>
      <c r="AA7" s="45" t="s">
        <v>43</v>
      </c>
      <c r="AB7" s="45" t="s">
        <v>43</v>
      </c>
      <c r="AC7" s="47" t="s">
        <v>43</v>
      </c>
      <c r="AD7" s="47" t="s">
        <v>43</v>
      </c>
      <c r="AE7" s="47" t="s">
        <v>43</v>
      </c>
      <c r="AF7" s="47" t="s">
        <v>43</v>
      </c>
      <c r="AG7" s="47" t="s">
        <v>43</v>
      </c>
      <c r="AH7" s="47" t="s">
        <v>43</v>
      </c>
      <c r="AI7" s="89" t="s">
        <v>43</v>
      </c>
      <c r="AJ7" s="89" t="s">
        <v>44</v>
      </c>
      <c r="AK7" s="89" t="s">
        <v>44</v>
      </c>
      <c r="AL7" s="89" t="s">
        <v>44</v>
      </c>
      <c r="AM7" s="248" t="s">
        <v>45</v>
      </c>
      <c r="AN7" s="249" t="s">
        <v>46</v>
      </c>
    </row>
    <row r="8" spans="1:40">
      <c r="A8" s="132"/>
      <c r="B8" s="133"/>
      <c r="C8" s="134"/>
      <c r="D8" s="51"/>
      <c r="E8" s="185"/>
      <c r="F8" s="23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16"/>
      <c r="AN8" s="117"/>
    </row>
    <row r="9" spans="1:40">
      <c r="A9" s="191">
        <v>2300</v>
      </c>
      <c r="B9" s="286" t="s">
        <v>354</v>
      </c>
      <c r="C9" s="173"/>
      <c r="E9" s="190"/>
      <c r="F9" s="237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16"/>
      <c r="AN9" s="117"/>
    </row>
    <row r="10" spans="1:40">
      <c r="A10" s="191"/>
      <c r="B10" s="286" t="s">
        <v>355</v>
      </c>
      <c r="C10" s="173"/>
      <c r="E10" s="190"/>
      <c r="F10" s="237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191"/>
      <c r="B11" s="286"/>
      <c r="C11" s="173"/>
      <c r="E11" s="190"/>
      <c r="F11" s="237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pans="1:40">
      <c r="A12" s="191" t="s">
        <v>356</v>
      </c>
      <c r="B12" s="172" t="s">
        <v>357</v>
      </c>
      <c r="C12" s="173" t="s">
        <v>190</v>
      </c>
      <c r="D12" s="441">
        <v>4600</v>
      </c>
      <c r="E12" s="64"/>
      <c r="F12" s="98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>
        <v>178</v>
      </c>
      <c r="Z12" s="64"/>
      <c r="AA12" s="64"/>
      <c r="AB12" s="64"/>
      <c r="AC12" s="190"/>
      <c r="AD12" s="190"/>
      <c r="AE12" s="190"/>
      <c r="AF12" s="190"/>
      <c r="AG12" s="190"/>
      <c r="AH12" s="190"/>
      <c r="AI12" s="190"/>
      <c r="AJ12" s="190"/>
      <c r="AK12" s="462"/>
      <c r="AL12" s="190"/>
      <c r="AM12" s="116"/>
      <c r="AN12" s="117"/>
    </row>
    <row r="13" spans="1:40">
      <c r="A13" s="191"/>
      <c r="B13" s="172" t="s">
        <v>358</v>
      </c>
      <c r="C13" s="173"/>
      <c r="D13" s="441"/>
      <c r="E13" s="64"/>
      <c r="F13" s="98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>
        <v>230</v>
      </c>
      <c r="AE13" s="403">
        <v>225</v>
      </c>
      <c r="AF13" s="403">
        <v>120</v>
      </c>
      <c r="AG13" s="64"/>
      <c r="AH13" s="64">
        <v>182</v>
      </c>
      <c r="AI13" s="64">
        <v>182</v>
      </c>
      <c r="AJ13" s="64">
        <v>320</v>
      </c>
      <c r="AK13" s="463"/>
      <c r="AL13" s="64"/>
      <c r="AM13" s="116"/>
      <c r="AN13" s="117"/>
    </row>
    <row r="14" spans="1:40">
      <c r="A14" s="191"/>
      <c r="B14" s="172"/>
      <c r="C14" s="173"/>
      <c r="D14" s="441"/>
      <c r="E14" s="64"/>
      <c r="F14" s="98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403"/>
      <c r="AF14" s="403"/>
      <c r="AG14" s="64"/>
      <c r="AH14" s="64"/>
      <c r="AI14" s="64"/>
      <c r="AJ14" s="64"/>
      <c r="AK14" s="463"/>
      <c r="AL14" s="64"/>
      <c r="AM14" s="116"/>
      <c r="AN14" s="117"/>
    </row>
    <row r="15" spans="1:40">
      <c r="A15" s="198" t="s">
        <v>84</v>
      </c>
      <c r="B15" s="172" t="s">
        <v>357</v>
      </c>
      <c r="C15" s="173" t="s">
        <v>190</v>
      </c>
      <c r="D15" s="441">
        <v>120</v>
      </c>
      <c r="E15" s="64"/>
      <c r="F15" s="98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>
        <v>178</v>
      </c>
      <c r="Z15" s="64"/>
      <c r="AA15" s="64"/>
      <c r="AB15" s="64"/>
      <c r="AC15" s="190"/>
      <c r="AD15" s="190"/>
      <c r="AE15" s="190"/>
      <c r="AF15" s="190"/>
      <c r="AG15" s="190"/>
      <c r="AH15" s="190"/>
      <c r="AI15" s="190"/>
      <c r="AJ15" s="190"/>
      <c r="AK15" s="462"/>
      <c r="AL15" s="190"/>
      <c r="AM15" s="116"/>
      <c r="AN15" s="464" t="s">
        <v>359</v>
      </c>
    </row>
    <row r="16" spans="1:40">
      <c r="A16" s="191"/>
      <c r="B16" s="172" t="s">
        <v>360</v>
      </c>
      <c r="C16" s="173"/>
      <c r="D16" s="441"/>
      <c r="E16" s="64"/>
      <c r="F16" s="98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>
        <v>230</v>
      </c>
      <c r="AE16" s="403">
        <v>225</v>
      </c>
      <c r="AF16" s="403">
        <v>120</v>
      </c>
      <c r="AG16" s="64"/>
      <c r="AH16" s="64">
        <v>182</v>
      </c>
      <c r="AI16" s="64">
        <v>182</v>
      </c>
      <c r="AJ16" s="64">
        <v>320</v>
      </c>
      <c r="AK16" s="463"/>
      <c r="AL16" s="64"/>
      <c r="AM16" s="116"/>
      <c r="AN16" s="117"/>
    </row>
    <row r="17" spans="1:40">
      <c r="A17" s="198"/>
      <c r="B17" s="172"/>
      <c r="C17" s="173"/>
      <c r="D17" s="441"/>
      <c r="E17" s="64"/>
      <c r="F17" s="98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403"/>
      <c r="AF17" s="403"/>
      <c r="AG17" s="64"/>
      <c r="AH17" s="64"/>
      <c r="AI17" s="64"/>
      <c r="AJ17" s="64"/>
      <c r="AK17" s="462"/>
      <c r="AL17" s="64"/>
      <c r="AM17" s="116"/>
      <c r="AN17" s="117"/>
    </row>
    <row r="18" spans="1:40">
      <c r="A18" s="198" t="s">
        <v>86</v>
      </c>
      <c r="B18" s="172" t="s">
        <v>361</v>
      </c>
      <c r="C18" s="173"/>
      <c r="D18" s="441"/>
      <c r="E18" s="64"/>
      <c r="F18" s="98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190"/>
      <c r="AD18" s="190"/>
      <c r="AE18" s="190"/>
      <c r="AF18" s="190"/>
      <c r="AG18" s="190"/>
      <c r="AH18" s="190"/>
      <c r="AI18" s="190"/>
      <c r="AJ18" s="190"/>
      <c r="AK18" s="462"/>
      <c r="AL18" s="190"/>
      <c r="AM18" s="116"/>
      <c r="AN18" s="117"/>
    </row>
    <row r="19" spans="1:40">
      <c r="A19" s="198"/>
      <c r="B19" s="172" t="s">
        <v>362</v>
      </c>
      <c r="C19" s="173"/>
      <c r="D19" s="441"/>
      <c r="E19" s="64"/>
      <c r="F19" s="98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190"/>
      <c r="AD19" s="190"/>
      <c r="AE19" s="190"/>
      <c r="AF19" s="190"/>
      <c r="AG19" s="190"/>
      <c r="AH19" s="190"/>
      <c r="AI19" s="190"/>
      <c r="AJ19" s="190"/>
      <c r="AK19" s="462"/>
      <c r="AL19" s="190"/>
      <c r="AM19" s="116"/>
      <c r="AN19" s="117"/>
    </row>
    <row r="20" spans="1:40">
      <c r="A20" s="198"/>
      <c r="B20" s="172" t="s">
        <v>363</v>
      </c>
      <c r="C20" s="173" t="s">
        <v>226</v>
      </c>
      <c r="D20" s="441">
        <v>63</v>
      </c>
      <c r="E20" s="190"/>
      <c r="F20" s="98"/>
      <c r="G20" s="64">
        <v>175</v>
      </c>
      <c r="H20" s="64"/>
      <c r="I20" s="64"/>
      <c r="J20" s="64"/>
      <c r="K20" s="64"/>
      <c r="L20" s="64">
        <v>150</v>
      </c>
      <c r="M20" s="64"/>
      <c r="N20" s="64"/>
      <c r="O20" s="64">
        <v>210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190"/>
      <c r="AD20" s="190"/>
      <c r="AE20" s="190"/>
      <c r="AF20" s="190"/>
      <c r="AG20" s="190"/>
      <c r="AH20" s="190"/>
      <c r="AI20" s="190"/>
      <c r="AJ20" s="190">
        <v>320</v>
      </c>
      <c r="AK20" s="462"/>
      <c r="AL20" s="190"/>
      <c r="AM20" s="116"/>
      <c r="AN20" s="117"/>
    </row>
    <row r="21" spans="1:40">
      <c r="A21" s="191"/>
      <c r="B21" s="286"/>
      <c r="C21" s="173"/>
      <c r="E21" s="190"/>
      <c r="F21" s="237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16"/>
      <c r="AN21" s="117"/>
    </row>
    <row r="22" spans="1:40">
      <c r="A22" s="191" t="s">
        <v>364</v>
      </c>
      <c r="B22" s="172" t="s">
        <v>365</v>
      </c>
      <c r="C22" s="173"/>
      <c r="D22" s="441"/>
      <c r="E22" s="190"/>
      <c r="F22" s="98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190"/>
      <c r="AD22" s="190"/>
      <c r="AE22" s="190"/>
      <c r="AF22" s="190"/>
      <c r="AG22" s="190"/>
      <c r="AH22" s="190"/>
      <c r="AI22" s="190"/>
      <c r="AJ22" s="190"/>
      <c r="AK22" s="462"/>
      <c r="AL22" s="190"/>
      <c r="AM22" s="116"/>
      <c r="AN22" s="117"/>
    </row>
    <row r="23" spans="1:40">
      <c r="A23" s="191"/>
      <c r="B23" s="172" t="s">
        <v>366</v>
      </c>
      <c r="C23" s="173"/>
      <c r="D23" s="441"/>
      <c r="E23" s="190"/>
      <c r="F23" s="98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190"/>
      <c r="AD23" s="190"/>
      <c r="AE23" s="190"/>
      <c r="AF23" s="190"/>
      <c r="AG23" s="190"/>
      <c r="AH23" s="190"/>
      <c r="AI23" s="190"/>
      <c r="AJ23" s="190"/>
      <c r="AK23" s="465"/>
      <c r="AL23" s="190"/>
      <c r="AM23" s="116"/>
      <c r="AN23" s="117"/>
    </row>
    <row r="24" spans="1:40">
      <c r="A24" s="191"/>
      <c r="B24" s="172"/>
      <c r="C24" s="173"/>
      <c r="D24" s="441"/>
      <c r="E24" s="190"/>
      <c r="F24" s="98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190"/>
      <c r="AD24" s="190"/>
      <c r="AE24" s="190"/>
      <c r="AF24" s="190"/>
      <c r="AG24" s="190"/>
      <c r="AH24" s="190"/>
      <c r="AI24" s="190"/>
      <c r="AJ24" s="190"/>
      <c r="AK24" s="465"/>
      <c r="AL24" s="190"/>
      <c r="AM24" s="116"/>
      <c r="AN24" s="117"/>
    </row>
    <row r="25" spans="1:40">
      <c r="A25" s="198" t="s">
        <v>81</v>
      </c>
      <c r="B25" s="172" t="s">
        <v>367</v>
      </c>
      <c r="C25" s="173" t="s">
        <v>126</v>
      </c>
      <c r="D25" s="441">
        <v>6000</v>
      </c>
      <c r="E25" s="190"/>
      <c r="F25" s="98"/>
      <c r="G25" s="64">
        <v>55</v>
      </c>
      <c r="H25" s="64">
        <v>110</v>
      </c>
      <c r="I25" s="64">
        <v>110</v>
      </c>
      <c r="J25" s="64"/>
      <c r="K25" s="64"/>
      <c r="L25" s="64"/>
      <c r="M25" s="64"/>
      <c r="N25" s="64"/>
      <c r="O25" s="64">
        <v>25</v>
      </c>
      <c r="P25" s="64"/>
      <c r="Q25" s="64"/>
      <c r="R25" s="64"/>
      <c r="S25" s="64"/>
      <c r="T25" s="64"/>
      <c r="U25" s="64"/>
      <c r="V25" s="64"/>
      <c r="W25" s="64"/>
      <c r="X25" s="64">
        <v>25</v>
      </c>
      <c r="Y25" s="64"/>
      <c r="Z25" s="64"/>
      <c r="AA25" s="64"/>
      <c r="AB25" s="64"/>
      <c r="AC25" s="190"/>
      <c r="AD25" s="190"/>
      <c r="AE25" s="190"/>
      <c r="AF25" s="190"/>
      <c r="AG25" s="190"/>
      <c r="AH25" s="190"/>
      <c r="AI25" s="190"/>
      <c r="AJ25" s="190"/>
      <c r="AK25" s="466">
        <v>10</v>
      </c>
      <c r="AL25" s="190">
        <v>16</v>
      </c>
      <c r="AM25" s="116"/>
      <c r="AN25" s="117"/>
    </row>
    <row r="26" spans="1:40">
      <c r="A26" s="198" t="s">
        <v>84</v>
      </c>
      <c r="B26" s="172" t="s">
        <v>368</v>
      </c>
      <c r="C26" s="173" t="s">
        <v>126</v>
      </c>
      <c r="D26" s="441">
        <v>600</v>
      </c>
      <c r="E26" s="190"/>
      <c r="F26" s="98"/>
      <c r="G26" s="64">
        <v>295</v>
      </c>
      <c r="H26" s="64">
        <v>120</v>
      </c>
      <c r="I26" s="64">
        <v>120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>
        <v>60</v>
      </c>
      <c r="Y26" s="64"/>
      <c r="Z26" s="64"/>
      <c r="AA26" s="64"/>
      <c r="AB26" s="64"/>
      <c r="AC26" s="190"/>
      <c r="AD26" s="190"/>
      <c r="AE26" s="190"/>
      <c r="AF26" s="190"/>
      <c r="AG26" s="190"/>
      <c r="AH26" s="190"/>
      <c r="AI26" s="190"/>
      <c r="AJ26" s="190"/>
      <c r="AK26" s="466">
        <v>40</v>
      </c>
      <c r="AL26" s="190">
        <v>25</v>
      </c>
      <c r="AM26" s="116"/>
      <c r="AN26" s="117"/>
    </row>
    <row r="27" spans="1:40">
      <c r="A27" s="191"/>
      <c r="B27" s="133"/>
      <c r="C27" s="173"/>
      <c r="E27" s="190"/>
      <c r="F27" s="237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16"/>
      <c r="AN27" s="117"/>
    </row>
    <row r="28" spans="1:40">
      <c r="A28" s="191" t="s">
        <v>369</v>
      </c>
      <c r="B28" s="172" t="s">
        <v>370</v>
      </c>
      <c r="C28" s="173"/>
      <c r="D28" s="441"/>
      <c r="E28" s="190"/>
      <c r="F28" s="98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16"/>
      <c r="AN28" s="117"/>
    </row>
    <row r="29" spans="1:40">
      <c r="A29" s="431"/>
      <c r="B29" s="458"/>
      <c r="C29" s="411"/>
      <c r="D29" s="459"/>
      <c r="E29" s="413"/>
      <c r="F29" s="420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169"/>
      <c r="AN29" s="170"/>
    </row>
    <row r="30" ht="28" spans="1:40">
      <c r="A30" s="460" t="s">
        <v>81</v>
      </c>
      <c r="B30" s="461" t="s">
        <v>371</v>
      </c>
      <c r="C30" s="411" t="s">
        <v>226</v>
      </c>
      <c r="D30" s="459">
        <v>496.8</v>
      </c>
      <c r="E30" s="413"/>
      <c r="F30" s="420"/>
      <c r="G30" s="414">
        <v>1000</v>
      </c>
      <c r="H30" s="414">
        <v>2200</v>
      </c>
      <c r="I30" s="414">
        <v>2200</v>
      </c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>
        <v>2100</v>
      </c>
      <c r="Y30" s="414"/>
      <c r="Z30" s="414"/>
      <c r="AA30" s="414"/>
      <c r="AB30" s="414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>
        <v>2200</v>
      </c>
      <c r="AM30" s="169"/>
      <c r="AN30" s="170"/>
    </row>
    <row r="31" spans="1:40">
      <c r="A31" s="460"/>
      <c r="B31" s="458"/>
      <c r="C31" s="411"/>
      <c r="D31" s="459"/>
      <c r="E31" s="413"/>
      <c r="F31" s="420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169"/>
      <c r="AN31" s="170"/>
    </row>
    <row r="32" spans="1:40">
      <c r="A32" s="191"/>
      <c r="B32" s="172"/>
      <c r="C32" s="173"/>
      <c r="D32" s="441"/>
      <c r="E32" s="190"/>
      <c r="F32" s="98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16"/>
      <c r="AN32" s="117"/>
    </row>
    <row r="33" spans="1:41">
      <c r="A33" s="191" t="s">
        <v>372</v>
      </c>
      <c r="B33" s="172" t="s">
        <v>373</v>
      </c>
      <c r="C33" s="173"/>
      <c r="D33" s="441"/>
      <c r="E33" s="190"/>
      <c r="F33" s="98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  <c r="AO33" s="124"/>
    </row>
    <row r="34" spans="1:40">
      <c r="A34" s="191"/>
      <c r="B34" s="172" t="s">
        <v>374</v>
      </c>
      <c r="C34" s="173"/>
      <c r="D34" s="441"/>
      <c r="E34" s="190"/>
      <c r="F34" s="98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16"/>
      <c r="AN34" s="117"/>
    </row>
    <row r="35" spans="1:40">
      <c r="A35" s="191" t="s">
        <v>81</v>
      </c>
      <c r="B35" s="172" t="s">
        <v>375</v>
      </c>
      <c r="C35" s="173"/>
      <c r="D35" s="441"/>
      <c r="E35" s="190"/>
      <c r="F35" s="237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16"/>
      <c r="AN35" s="117"/>
    </row>
    <row r="36" spans="1:40">
      <c r="A36" s="198" t="s">
        <v>84</v>
      </c>
      <c r="B36" s="172" t="s">
        <v>376</v>
      </c>
      <c r="C36" s="173"/>
      <c r="D36" s="441"/>
      <c r="E36" s="190"/>
      <c r="F36" s="237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16"/>
      <c r="AN36" s="117"/>
    </row>
    <row r="37" spans="1:40">
      <c r="A37" s="191"/>
      <c r="B37" s="172" t="s">
        <v>377</v>
      </c>
      <c r="C37" s="173" t="s">
        <v>126</v>
      </c>
      <c r="D37" s="35">
        <v>862.5</v>
      </c>
      <c r="E37" s="190"/>
      <c r="F37" s="237"/>
      <c r="G37" s="64"/>
      <c r="H37" s="64">
        <v>100</v>
      </c>
      <c r="I37" s="64">
        <v>280</v>
      </c>
      <c r="J37" s="64"/>
      <c r="K37" s="64"/>
      <c r="L37" s="64"/>
      <c r="M37" s="64"/>
      <c r="N37" s="64"/>
      <c r="O37" s="64">
        <v>250</v>
      </c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16"/>
      <c r="AN37" s="117"/>
    </row>
    <row r="38" spans="1:40">
      <c r="A38" s="191"/>
      <c r="B38" s="172" t="s">
        <v>378</v>
      </c>
      <c r="C38" s="173" t="s">
        <v>126</v>
      </c>
      <c r="D38" s="441">
        <v>200</v>
      </c>
      <c r="E38" s="190"/>
      <c r="F38" s="98"/>
      <c r="G38" s="64"/>
      <c r="H38" s="64"/>
      <c r="I38" s="64">
        <v>100</v>
      </c>
      <c r="J38" s="64"/>
      <c r="K38" s="64"/>
      <c r="L38" s="64"/>
      <c r="M38" s="64"/>
      <c r="N38" s="64"/>
      <c r="O38" s="64">
        <v>45</v>
      </c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>
        <v>264</v>
      </c>
      <c r="AM38" s="116"/>
      <c r="AN38" s="117"/>
    </row>
    <row r="39" spans="1:40">
      <c r="A39" s="323"/>
      <c r="C39" s="173"/>
      <c r="E39" s="190"/>
      <c r="F39" s="237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117"/>
    </row>
    <row r="40" spans="1:40">
      <c r="A40" s="191" t="s">
        <v>379</v>
      </c>
      <c r="B40" s="172" t="s">
        <v>380</v>
      </c>
      <c r="C40" s="173" t="s">
        <v>190</v>
      </c>
      <c r="D40" s="441">
        <v>993.6</v>
      </c>
      <c r="E40" s="190"/>
      <c r="F40" s="98"/>
      <c r="G40" s="64">
        <v>35</v>
      </c>
      <c r="H40" s="64"/>
      <c r="I40" s="64"/>
      <c r="J40" s="64"/>
      <c r="K40" s="64"/>
      <c r="L40" s="64"/>
      <c r="M40" s="64"/>
      <c r="N40" s="64"/>
      <c r="O40" s="64">
        <v>35</v>
      </c>
      <c r="P40" s="64"/>
      <c r="Q40" s="64"/>
      <c r="R40" s="64"/>
      <c r="S40" s="64"/>
      <c r="T40" s="64"/>
      <c r="U40" s="64"/>
      <c r="V40" s="64"/>
      <c r="W40" s="64"/>
      <c r="X40" s="64">
        <v>80</v>
      </c>
      <c r="Y40" s="64"/>
      <c r="Z40" s="64"/>
      <c r="AA40" s="64"/>
      <c r="AB40" s="64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>
        <v>86</v>
      </c>
      <c r="AM40" s="116"/>
      <c r="AN40" s="117"/>
    </row>
    <row r="41" spans="1:40">
      <c r="A41" s="191"/>
      <c r="B41" s="172" t="s">
        <v>381</v>
      </c>
      <c r="C41" s="173"/>
      <c r="D41" s="441"/>
      <c r="E41" s="190"/>
      <c r="F41" s="237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191" t="s">
        <v>382</v>
      </c>
      <c r="B42" s="172" t="s">
        <v>383</v>
      </c>
      <c r="C42" s="173"/>
      <c r="D42" s="441"/>
      <c r="E42" s="190"/>
      <c r="F42" s="237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16"/>
      <c r="AN42" s="117"/>
    </row>
    <row r="43" spans="1:40">
      <c r="A43" s="191"/>
      <c r="B43" s="172" t="s">
        <v>384</v>
      </c>
      <c r="C43" s="173" t="s">
        <v>226</v>
      </c>
      <c r="D43" s="441">
        <v>5</v>
      </c>
      <c r="E43" s="190"/>
      <c r="F43" s="237"/>
      <c r="G43" s="64">
        <v>1000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>
        <v>2688</v>
      </c>
      <c r="AM43" s="116"/>
      <c r="AN43" s="117"/>
    </row>
    <row r="44" spans="1:40">
      <c r="A44" s="191"/>
      <c r="B44" s="172"/>
      <c r="C44" s="173"/>
      <c r="D44" s="441"/>
      <c r="E44" s="190"/>
      <c r="F44" s="237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16"/>
      <c r="AN44" s="117"/>
    </row>
    <row r="45" spans="1:40">
      <c r="A45" s="191">
        <v>23.12</v>
      </c>
      <c r="B45" s="172" t="s">
        <v>385</v>
      </c>
      <c r="C45" s="173"/>
      <c r="D45" s="441"/>
      <c r="E45" s="190"/>
      <c r="F45" s="237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16"/>
      <c r="AN45" s="117"/>
    </row>
    <row r="46" spans="1:40">
      <c r="A46" s="198" t="s">
        <v>86</v>
      </c>
      <c r="B46" s="172" t="s">
        <v>386</v>
      </c>
      <c r="C46" s="173" t="s">
        <v>126</v>
      </c>
      <c r="D46" s="441">
        <v>6000</v>
      </c>
      <c r="E46" s="190"/>
      <c r="F46" s="237"/>
      <c r="G46" s="64">
        <v>15</v>
      </c>
      <c r="H46" s="64">
        <v>54.63</v>
      </c>
      <c r="I46" s="64">
        <v>54.63</v>
      </c>
      <c r="J46" s="64"/>
      <c r="K46" s="64"/>
      <c r="L46" s="64">
        <v>35</v>
      </c>
      <c r="M46" s="64">
        <v>160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16"/>
      <c r="AN46" s="117"/>
    </row>
    <row r="47" spans="1:40">
      <c r="A47" s="191"/>
      <c r="C47" s="173"/>
      <c r="E47" s="190"/>
      <c r="F47" s="237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190"/>
      <c r="AD47" s="64">
        <v>45</v>
      </c>
      <c r="AE47" s="403">
        <v>35</v>
      </c>
      <c r="AF47" s="403">
        <v>25</v>
      </c>
      <c r="AG47" s="64"/>
      <c r="AH47" s="64">
        <v>28</v>
      </c>
      <c r="AI47" s="64">
        <v>28</v>
      </c>
      <c r="AJ47" s="64"/>
      <c r="AK47" s="467">
        <v>750</v>
      </c>
      <c r="AL47" s="64"/>
      <c r="AM47" s="116"/>
      <c r="AN47" s="117"/>
    </row>
    <row r="48" spans="1:40">
      <c r="A48" s="191" t="s">
        <v>387</v>
      </c>
      <c r="B48" s="172" t="s">
        <v>388</v>
      </c>
      <c r="C48" s="173"/>
      <c r="E48" s="190"/>
      <c r="F48" s="237"/>
      <c r="G48" s="64"/>
      <c r="H48" s="64">
        <v>200</v>
      </c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191"/>
      <c r="B49" s="172" t="s">
        <v>389</v>
      </c>
      <c r="C49" s="173" t="s">
        <v>126</v>
      </c>
      <c r="D49" s="35">
        <v>496.8</v>
      </c>
      <c r="E49" s="190"/>
      <c r="F49" s="237"/>
      <c r="G49" s="64">
        <v>35</v>
      </c>
      <c r="H49" s="64"/>
      <c r="I49" s="64"/>
      <c r="J49" s="64"/>
      <c r="K49" s="64"/>
      <c r="L49" s="64"/>
      <c r="M49" s="64"/>
      <c r="N49" s="64"/>
      <c r="O49" s="64">
        <v>25</v>
      </c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>
        <v>11.2</v>
      </c>
      <c r="AM49" s="116"/>
      <c r="AN49" s="117"/>
    </row>
    <row r="50" spans="1:40">
      <c r="A50" s="191"/>
      <c r="B50" s="172"/>
      <c r="C50" s="173"/>
      <c r="E50" s="190"/>
      <c r="F50" s="237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198" t="s">
        <v>390</v>
      </c>
      <c r="B51" s="390"/>
      <c r="C51" s="173"/>
      <c r="E51" s="64"/>
      <c r="F51" s="237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198" t="s">
        <v>81</v>
      </c>
      <c r="B52" s="172" t="s">
        <v>391</v>
      </c>
      <c r="C52" s="173"/>
      <c r="D52" s="441"/>
      <c r="E52" s="190"/>
      <c r="F52" s="98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190"/>
      <c r="AD52" s="190"/>
      <c r="AE52" s="190"/>
      <c r="AF52" s="190"/>
      <c r="AG52" s="190"/>
      <c r="AH52" s="190"/>
      <c r="AI52" s="190"/>
      <c r="AJ52" s="190"/>
      <c r="AK52" s="468">
        <v>5250</v>
      </c>
      <c r="AL52" s="190"/>
      <c r="AM52" s="116"/>
      <c r="AN52" s="117"/>
    </row>
    <row r="53" ht="15" customHeight="1" spans="1:40">
      <c r="A53" s="191"/>
      <c r="B53" s="172" t="s">
        <v>392</v>
      </c>
      <c r="C53" s="173" t="s">
        <v>226</v>
      </c>
      <c r="D53" s="441">
        <v>100</v>
      </c>
      <c r="E53" s="190"/>
      <c r="F53" s="98"/>
      <c r="G53" s="64">
        <v>500</v>
      </c>
      <c r="H53" s="64"/>
      <c r="I53" s="64"/>
      <c r="J53" s="64"/>
      <c r="K53" s="64"/>
      <c r="L53" s="64"/>
      <c r="M53" s="64">
        <v>200</v>
      </c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>
        <v>320</v>
      </c>
      <c r="Z53" s="64"/>
      <c r="AA53" s="64"/>
      <c r="AB53" s="64"/>
      <c r="AC53" s="190"/>
      <c r="AD53" s="64">
        <v>480</v>
      </c>
      <c r="AE53" s="403"/>
      <c r="AF53" s="403">
        <v>250</v>
      </c>
      <c r="AG53" s="64"/>
      <c r="AH53" s="64">
        <v>480</v>
      </c>
      <c r="AI53" s="64">
        <v>480</v>
      </c>
      <c r="AJ53" s="64"/>
      <c r="AK53" s="463"/>
      <c r="AL53" s="64"/>
      <c r="AM53" s="116"/>
      <c r="AN53" s="117"/>
    </row>
    <row r="54" spans="1:40">
      <c r="A54" s="191"/>
      <c r="B54" s="172"/>
      <c r="C54" s="173"/>
      <c r="D54" s="441"/>
      <c r="E54" s="190"/>
      <c r="F54" s="98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462"/>
      <c r="AL54" s="190"/>
      <c r="AM54" s="116"/>
      <c r="AN54" s="117"/>
    </row>
    <row r="55" spans="1:40">
      <c r="A55" s="191"/>
      <c r="B55" s="172"/>
      <c r="C55" s="173"/>
      <c r="D55" s="441"/>
      <c r="E55" s="190"/>
      <c r="F55" s="98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465"/>
      <c r="AL55" s="190"/>
      <c r="AM55" s="116"/>
      <c r="AN55" s="117"/>
    </row>
    <row r="56" spans="1:40">
      <c r="A56" s="191"/>
      <c r="B56" s="172"/>
      <c r="C56" s="173"/>
      <c r="D56" s="441"/>
      <c r="E56" s="190"/>
      <c r="F56" s="98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465"/>
      <c r="AL56" s="190"/>
      <c r="AM56" s="116"/>
      <c r="AN56" s="117"/>
    </row>
    <row r="57" spans="1:40">
      <c r="A57" s="198"/>
      <c r="B57" s="172"/>
      <c r="C57" s="173"/>
      <c r="D57" s="441"/>
      <c r="E57" s="190"/>
      <c r="F57" s="98"/>
      <c r="G57" s="64">
        <v>55</v>
      </c>
      <c r="H57" s="64">
        <v>110</v>
      </c>
      <c r="I57" s="64">
        <v>110</v>
      </c>
      <c r="J57" s="64"/>
      <c r="K57" s="64"/>
      <c r="L57" s="64"/>
      <c r="M57" s="64"/>
      <c r="N57" s="64"/>
      <c r="O57" s="64">
        <v>25</v>
      </c>
      <c r="P57" s="64"/>
      <c r="Q57" s="64"/>
      <c r="R57" s="64"/>
      <c r="S57" s="64"/>
      <c r="T57" s="64"/>
      <c r="U57" s="64"/>
      <c r="V57" s="64"/>
      <c r="W57" s="64"/>
      <c r="X57" s="64">
        <v>25</v>
      </c>
      <c r="Y57" s="64"/>
      <c r="Z57" s="64"/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466">
        <v>10</v>
      </c>
      <c r="AL57" s="190">
        <v>16</v>
      </c>
      <c r="AM57" s="116"/>
      <c r="AN57" s="117"/>
    </row>
    <row r="58" spans="1:40">
      <c r="A58" s="198"/>
      <c r="B58" s="172"/>
      <c r="C58" s="173"/>
      <c r="D58" s="441"/>
      <c r="E58" s="190"/>
      <c r="F58" s="98"/>
      <c r="G58" s="64">
        <v>295</v>
      </c>
      <c r="H58" s="64">
        <v>120</v>
      </c>
      <c r="I58" s="64">
        <v>120</v>
      </c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>
        <v>60</v>
      </c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466">
        <v>40</v>
      </c>
      <c r="AL58" s="190">
        <v>25</v>
      </c>
      <c r="AM58" s="116"/>
      <c r="AN58" s="117"/>
    </row>
    <row r="59" spans="1:40">
      <c r="A59" s="191"/>
      <c r="B59" s="172"/>
      <c r="C59" s="173"/>
      <c r="D59" s="441"/>
      <c r="E59" s="190"/>
      <c r="F59" s="98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16"/>
      <c r="AN59" s="117"/>
    </row>
    <row r="60" spans="1:40">
      <c r="A60" s="191"/>
      <c r="B60" s="172"/>
      <c r="C60" s="173"/>
      <c r="D60" s="441"/>
      <c r="E60" s="190"/>
      <c r="F60" s="98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16"/>
      <c r="AN60" s="117"/>
    </row>
    <row r="61" spans="1:40">
      <c r="A61" s="191"/>
      <c r="B61" s="172"/>
      <c r="C61" s="173"/>
      <c r="D61" s="441"/>
      <c r="E61" s="190"/>
      <c r="F61" s="237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16"/>
      <c r="AN61" s="117"/>
    </row>
    <row r="62" spans="1:40">
      <c r="A62" s="198"/>
      <c r="B62" s="172"/>
      <c r="C62" s="173"/>
      <c r="D62" s="441"/>
      <c r="E62" s="190"/>
      <c r="F62" s="237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16"/>
      <c r="AN62" s="117"/>
    </row>
    <row r="63" spans="1:40">
      <c r="A63" s="191"/>
      <c r="B63" s="172"/>
      <c r="C63" s="173"/>
      <c r="E63" s="190"/>
      <c r="F63" s="237"/>
      <c r="G63" s="64"/>
      <c r="H63" s="64">
        <v>100</v>
      </c>
      <c r="I63" s="64">
        <v>280</v>
      </c>
      <c r="J63" s="64"/>
      <c r="K63" s="64"/>
      <c r="L63" s="64"/>
      <c r="M63" s="64"/>
      <c r="N63" s="64"/>
      <c r="O63" s="64">
        <v>250</v>
      </c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16"/>
      <c r="AN63" s="117"/>
    </row>
    <row r="64" spans="1:40">
      <c r="A64" s="191"/>
      <c r="B64" s="172"/>
      <c r="C64" s="173"/>
      <c r="D64" s="441"/>
      <c r="E64" s="190"/>
      <c r="F64" s="98"/>
      <c r="G64" s="64"/>
      <c r="H64" s="64"/>
      <c r="I64" s="64">
        <v>100</v>
      </c>
      <c r="J64" s="64"/>
      <c r="K64" s="64"/>
      <c r="L64" s="64"/>
      <c r="M64" s="64"/>
      <c r="N64" s="64"/>
      <c r="O64" s="64">
        <v>45</v>
      </c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>
        <v>264</v>
      </c>
      <c r="AM64" s="116"/>
      <c r="AN64" s="117"/>
    </row>
    <row r="65" spans="1:42">
      <c r="A65" s="323"/>
      <c r="C65" s="173"/>
      <c r="E65" s="190"/>
      <c r="F65" s="237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16"/>
      <c r="AN65" s="117"/>
      <c r="AP65" s="469"/>
    </row>
    <row r="66" spans="1:40">
      <c r="A66" s="198"/>
      <c r="B66" s="390"/>
      <c r="C66" s="173"/>
      <c r="E66" s="64"/>
      <c r="F66" s="237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16"/>
      <c r="AN66" s="117"/>
    </row>
    <row r="67" spans="1:40">
      <c r="A67" s="198"/>
      <c r="B67" s="172"/>
      <c r="C67" s="173"/>
      <c r="D67" s="441"/>
      <c r="E67" s="190"/>
      <c r="F67" s="98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190"/>
      <c r="AD67" s="190"/>
      <c r="AE67" s="190"/>
      <c r="AF67" s="190"/>
      <c r="AG67" s="190"/>
      <c r="AH67" s="190"/>
      <c r="AI67" s="190"/>
      <c r="AJ67" s="190"/>
      <c r="AK67" s="468">
        <v>5250</v>
      </c>
      <c r="AL67" s="190"/>
      <c r="AM67" s="116"/>
      <c r="AN67" s="117"/>
    </row>
    <row r="68" spans="1:40">
      <c r="A68" s="191"/>
      <c r="B68" s="172"/>
      <c r="C68" s="173"/>
      <c r="D68" s="441"/>
      <c r="E68" s="190"/>
      <c r="F68" s="98"/>
      <c r="G68" s="64">
        <v>500</v>
      </c>
      <c r="H68" s="64"/>
      <c r="I68" s="64"/>
      <c r="J68" s="64"/>
      <c r="K68" s="64"/>
      <c r="L68" s="64"/>
      <c r="M68" s="64">
        <v>200</v>
      </c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>
        <v>320</v>
      </c>
      <c r="Z68" s="64"/>
      <c r="AA68" s="64"/>
      <c r="AB68" s="64"/>
      <c r="AC68" s="190"/>
      <c r="AD68" s="64">
        <v>480</v>
      </c>
      <c r="AE68" s="403"/>
      <c r="AF68" s="403">
        <v>250</v>
      </c>
      <c r="AG68" s="64"/>
      <c r="AH68" s="64">
        <v>480</v>
      </c>
      <c r="AI68" s="64">
        <v>480</v>
      </c>
      <c r="AJ68" s="64"/>
      <c r="AK68" s="463"/>
      <c r="AL68" s="64"/>
      <c r="AM68" s="116"/>
      <c r="AN68" s="117"/>
    </row>
    <row r="69" spans="1:40">
      <c r="A69" s="198"/>
      <c r="B69" s="390"/>
      <c r="C69" s="173"/>
      <c r="E69" s="64"/>
      <c r="F69" s="237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16"/>
      <c r="AN69" s="117"/>
    </row>
    <row r="70" spans="1:40">
      <c r="A70" s="198"/>
      <c r="B70" s="390"/>
      <c r="C70" s="173"/>
      <c r="E70" s="64"/>
      <c r="F70" s="237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16"/>
      <c r="AN70" s="117"/>
    </row>
    <row r="71" spans="1:40">
      <c r="A71" s="198"/>
      <c r="B71" s="172"/>
      <c r="C71" s="173"/>
      <c r="D71" s="441"/>
      <c r="E71" s="190"/>
      <c r="F71" s="98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190"/>
      <c r="AD71" s="190"/>
      <c r="AE71" s="190"/>
      <c r="AF71" s="190"/>
      <c r="AG71" s="190"/>
      <c r="AH71" s="190"/>
      <c r="AI71" s="190"/>
      <c r="AJ71" s="190"/>
      <c r="AK71" s="468">
        <v>5250</v>
      </c>
      <c r="AL71" s="190"/>
      <c r="AM71" s="116"/>
      <c r="AN71" s="117"/>
    </row>
    <row r="72" spans="1:40">
      <c r="A72" s="191"/>
      <c r="B72" s="172"/>
      <c r="C72" s="173"/>
      <c r="D72" s="441"/>
      <c r="E72" s="190"/>
      <c r="F72" s="98"/>
      <c r="G72" s="64">
        <v>500</v>
      </c>
      <c r="H72" s="64"/>
      <c r="I72" s="64"/>
      <c r="J72" s="64"/>
      <c r="K72" s="64"/>
      <c r="L72" s="64"/>
      <c r="M72" s="64">
        <v>200</v>
      </c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>
        <v>320</v>
      </c>
      <c r="Z72" s="64"/>
      <c r="AA72" s="64"/>
      <c r="AB72" s="64"/>
      <c r="AC72" s="190"/>
      <c r="AD72" s="64">
        <v>480</v>
      </c>
      <c r="AE72" s="403"/>
      <c r="AF72" s="403">
        <v>250</v>
      </c>
      <c r="AG72" s="64"/>
      <c r="AH72" s="64">
        <v>480</v>
      </c>
      <c r="AI72" s="64">
        <v>480</v>
      </c>
      <c r="AJ72" s="64"/>
      <c r="AK72" s="463"/>
      <c r="AL72" s="64"/>
      <c r="AM72" s="116"/>
      <c r="AN72" s="117"/>
    </row>
    <row r="73" spans="1:40">
      <c r="A73" s="198"/>
      <c r="B73" s="390"/>
      <c r="C73" s="173"/>
      <c r="E73" s="64"/>
      <c r="F73" s="237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16"/>
      <c r="AN73" s="117"/>
    </row>
    <row r="74" spans="1:40">
      <c r="A74" s="198"/>
      <c r="B74" s="390"/>
      <c r="C74" s="173"/>
      <c r="E74" s="64"/>
      <c r="F74" s="237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16"/>
      <c r="AN74" s="117"/>
    </row>
    <row r="75" spans="1:40">
      <c r="A75" s="198"/>
      <c r="B75" s="390"/>
      <c r="C75" s="173"/>
      <c r="E75" s="64"/>
      <c r="F75" s="237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16"/>
      <c r="AN75" s="117"/>
    </row>
    <row r="76" spans="1:40">
      <c r="A76" s="198"/>
      <c r="B76" s="390"/>
      <c r="C76" s="173"/>
      <c r="E76" s="64"/>
      <c r="F76" s="237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16"/>
      <c r="AN76" s="117"/>
    </row>
    <row r="77" spans="1:40">
      <c r="A77" s="198"/>
      <c r="B77" s="390"/>
      <c r="C77" s="173"/>
      <c r="E77" s="64"/>
      <c r="F77" s="237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16"/>
      <c r="AN77" s="117"/>
    </row>
    <row r="78" spans="1:40">
      <c r="A78" s="198"/>
      <c r="B78" s="390"/>
      <c r="C78" s="173"/>
      <c r="E78" s="64"/>
      <c r="F78" s="237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16"/>
      <c r="AN78" s="117"/>
    </row>
    <row r="79" spans="1:40">
      <c r="A79" s="198"/>
      <c r="B79" s="390"/>
      <c r="C79" s="173"/>
      <c r="E79" s="64"/>
      <c r="F79" s="237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16"/>
      <c r="AN79" s="117"/>
    </row>
    <row r="80" spans="1:40">
      <c r="A80" s="198"/>
      <c r="B80" s="390"/>
      <c r="C80" s="173"/>
      <c r="E80" s="64"/>
      <c r="F80" s="237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16"/>
      <c r="AN80" s="117"/>
    </row>
    <row r="81" ht="14.75" spans="1:40">
      <c r="A81" s="198"/>
      <c r="B81" s="390"/>
      <c r="C81" s="173"/>
      <c r="E81" s="64"/>
      <c r="F81" s="237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16"/>
      <c r="AN81" s="117"/>
    </row>
    <row r="82" ht="20.25" customHeight="1" spans="1:40">
      <c r="A82" s="174"/>
      <c r="B82" s="175" t="s">
        <v>94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76"/>
      <c r="AN82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82:AM82"/>
  </mergeCells>
  <conditionalFormatting sqref="AM1:AM2;AM4;AM6:AM7;AM83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1"/>
  <sheetViews>
    <sheetView view="pageBreakPreview" zoomScale="70" zoomScalePageLayoutView="60" zoomScaleNormal="90" workbookViewId="0">
      <selection activeCell="D16" sqref="D16"/>
    </sheetView>
  </sheetViews>
  <sheetFormatPr defaultColWidth="9.10909090909091" defaultRowHeight="14"/>
  <cols>
    <col min="1" max="1" width="9.44545454545455" style="33" customWidth="1"/>
    <col min="2" max="2" width="57.4454545454545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spans="1:40">
      <c r="A5" s="4" t="s">
        <v>173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 t="s">
        <v>393</v>
      </c>
    </row>
    <row r="6" ht="14.75" spans="1:25">
      <c r="A6" s="4"/>
      <c r="F6" s="40"/>
      <c r="X6" s="333"/>
      <c r="Y6" s="37"/>
    </row>
    <row r="7" ht="14.75" spans="1:40">
      <c r="A7" s="41" t="s">
        <v>39</v>
      </c>
      <c r="B7" s="42" t="s">
        <v>40</v>
      </c>
      <c r="C7" s="43" t="s">
        <v>41</v>
      </c>
      <c r="D7" s="44" t="s">
        <v>42</v>
      </c>
      <c r="E7" s="45" t="s">
        <v>43</v>
      </c>
      <c r="F7" s="45" t="s">
        <v>43</v>
      </c>
      <c r="G7" s="180" t="s">
        <v>43</v>
      </c>
      <c r="H7" s="45" t="s">
        <v>43</v>
      </c>
      <c r="I7" s="46" t="s">
        <v>43</v>
      </c>
      <c r="J7" s="47" t="s">
        <v>43</v>
      </c>
      <c r="K7" s="47" t="s">
        <v>43</v>
      </c>
      <c r="L7" s="47" t="s">
        <v>43</v>
      </c>
      <c r="M7" s="47" t="s">
        <v>43</v>
      </c>
      <c r="N7" s="47" t="s">
        <v>43</v>
      </c>
      <c r="O7" s="47" t="s">
        <v>43</v>
      </c>
      <c r="P7" s="45" t="s">
        <v>43</v>
      </c>
      <c r="Q7" s="245" t="s">
        <v>43</v>
      </c>
      <c r="R7" s="245" t="s">
        <v>43</v>
      </c>
      <c r="S7" s="245" t="s">
        <v>43</v>
      </c>
      <c r="T7" s="245" t="s">
        <v>43</v>
      </c>
      <c r="U7" s="245" t="s">
        <v>43</v>
      </c>
      <c r="V7" s="245" t="s">
        <v>43</v>
      </c>
      <c r="W7" s="245" t="s">
        <v>43</v>
      </c>
      <c r="X7" s="245" t="s">
        <v>43</v>
      </c>
      <c r="Y7" s="245" t="s">
        <v>43</v>
      </c>
      <c r="Z7" s="245" t="s">
        <v>43</v>
      </c>
      <c r="AA7" s="245" t="s">
        <v>43</v>
      </c>
      <c r="AB7" s="245" t="s">
        <v>43</v>
      </c>
      <c r="AC7" s="47" t="s">
        <v>43</v>
      </c>
      <c r="AD7" s="47" t="s">
        <v>43</v>
      </c>
      <c r="AE7" s="47" t="s">
        <v>43</v>
      </c>
      <c r="AF7" s="47" t="s">
        <v>43</v>
      </c>
      <c r="AG7" s="47" t="s">
        <v>43</v>
      </c>
      <c r="AH7" s="47" t="s">
        <v>43</v>
      </c>
      <c r="AI7" s="89" t="s">
        <v>43</v>
      </c>
      <c r="AJ7" s="89" t="s">
        <v>44</v>
      </c>
      <c r="AK7" s="89" t="s">
        <v>44</v>
      </c>
      <c r="AL7" s="45" t="s">
        <v>44</v>
      </c>
      <c r="AM7" s="248" t="s">
        <v>175</v>
      </c>
      <c r="AN7" s="249" t="s">
        <v>46</v>
      </c>
    </row>
    <row r="8" spans="1:40">
      <c r="A8" s="48"/>
      <c r="B8" s="254"/>
      <c r="C8" s="134"/>
      <c r="D8" s="439"/>
      <c r="E8" s="52"/>
      <c r="F8" s="52"/>
      <c r="G8" s="440"/>
      <c r="H8" s="57"/>
      <c r="I8" s="440"/>
      <c r="J8" s="91"/>
      <c r="K8" s="91"/>
      <c r="L8" s="91"/>
      <c r="M8" s="91"/>
      <c r="N8" s="91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116"/>
      <c r="AN8" s="117"/>
    </row>
    <row r="9" spans="1:40">
      <c r="A9" s="48">
        <v>3300</v>
      </c>
      <c r="B9" s="255" t="s">
        <v>394</v>
      </c>
      <c r="C9" s="173"/>
      <c r="D9" s="441"/>
      <c r="E9" s="332"/>
      <c r="F9" s="332"/>
      <c r="G9" s="37"/>
      <c r="H9" s="332"/>
      <c r="I9" s="37"/>
      <c r="J9" s="344"/>
      <c r="K9" s="344"/>
      <c r="L9" s="344"/>
      <c r="M9" s="344"/>
      <c r="N9" s="344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116"/>
      <c r="AN9" s="117"/>
    </row>
    <row r="10" spans="1:40">
      <c r="A10" s="48"/>
      <c r="B10" s="254"/>
      <c r="C10" s="173"/>
      <c r="D10" s="441"/>
      <c r="E10" s="332"/>
      <c r="F10" s="332"/>
      <c r="G10" s="37"/>
      <c r="H10" s="332"/>
      <c r="I10" s="37"/>
      <c r="J10" s="344"/>
      <c r="K10" s="344"/>
      <c r="L10" s="344"/>
      <c r="M10" s="344"/>
      <c r="N10" s="344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116"/>
      <c r="AN10" s="117"/>
    </row>
    <row r="11" spans="1:40">
      <c r="A11" s="60">
        <v>33.04</v>
      </c>
      <c r="B11" s="172" t="s">
        <v>395</v>
      </c>
      <c r="C11" s="173"/>
      <c r="D11" s="441"/>
      <c r="E11" s="332"/>
      <c r="F11" s="332"/>
      <c r="G11" s="37"/>
      <c r="H11" s="332"/>
      <c r="I11" s="37"/>
      <c r="J11" s="344"/>
      <c r="K11" s="344"/>
      <c r="L11" s="344"/>
      <c r="M11" s="344"/>
      <c r="N11" s="344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116"/>
      <c r="AN11" s="117"/>
    </row>
    <row r="12" spans="1:40">
      <c r="A12" s="48"/>
      <c r="B12" s="172" t="s">
        <v>396</v>
      </c>
      <c r="C12" s="173"/>
      <c r="D12" s="441"/>
      <c r="E12" s="332"/>
      <c r="F12" s="332"/>
      <c r="G12" s="37"/>
      <c r="H12" s="332"/>
      <c r="I12" s="37"/>
      <c r="J12" s="344"/>
      <c r="K12" s="344"/>
      <c r="L12" s="344"/>
      <c r="M12" s="344"/>
      <c r="N12" s="344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116"/>
      <c r="AN12" s="117"/>
    </row>
    <row r="13" spans="1:40">
      <c r="A13" s="48"/>
      <c r="B13" s="172"/>
      <c r="C13" s="173"/>
      <c r="D13" s="441"/>
      <c r="E13" s="332"/>
      <c r="F13" s="332"/>
      <c r="G13" s="37"/>
      <c r="H13" s="332"/>
      <c r="I13" s="37"/>
      <c r="J13" s="344"/>
      <c r="K13" s="344"/>
      <c r="L13" s="344"/>
      <c r="M13" s="344"/>
      <c r="N13" s="344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116"/>
      <c r="AN13" s="117"/>
    </row>
    <row r="14" spans="1:40">
      <c r="A14" s="442" t="s">
        <v>81</v>
      </c>
      <c r="B14" s="443" t="s">
        <v>397</v>
      </c>
      <c r="C14" s="444" t="s">
        <v>226</v>
      </c>
      <c r="D14" s="445">
        <v>13765.5</v>
      </c>
      <c r="E14" s="332"/>
      <c r="F14" s="446">
        <v>75</v>
      </c>
      <c r="G14" s="37"/>
      <c r="H14" s="331">
        <v>65</v>
      </c>
      <c r="I14" s="333"/>
      <c r="J14" s="102"/>
      <c r="K14" s="102"/>
      <c r="L14" s="102"/>
      <c r="M14" s="102"/>
      <c r="N14" s="102"/>
      <c r="O14" s="331">
        <v>58</v>
      </c>
      <c r="P14" s="331"/>
      <c r="Q14" s="331"/>
      <c r="R14" s="331"/>
      <c r="S14" s="331"/>
      <c r="T14" s="331">
        <v>33</v>
      </c>
      <c r="U14" s="331"/>
      <c r="V14" s="331"/>
      <c r="W14" s="331"/>
      <c r="X14" s="331"/>
      <c r="Y14" s="111"/>
      <c r="Z14" s="331"/>
      <c r="AA14" s="331"/>
      <c r="AB14" s="331"/>
      <c r="AC14" s="331"/>
      <c r="AD14" s="331">
        <v>95</v>
      </c>
      <c r="AE14" s="331"/>
      <c r="AF14" s="457">
        <v>50</v>
      </c>
      <c r="AG14" s="331"/>
      <c r="AH14" s="331">
        <v>28</v>
      </c>
      <c r="AI14" s="331">
        <v>28</v>
      </c>
      <c r="AJ14" s="332"/>
      <c r="AK14" s="332"/>
      <c r="AL14" s="332">
        <v>85</v>
      </c>
      <c r="AM14" s="116"/>
      <c r="AN14" s="117"/>
    </row>
    <row r="15" spans="1:40">
      <c r="A15" s="442"/>
      <c r="B15" s="443"/>
      <c r="C15" s="444"/>
      <c r="D15" s="445"/>
      <c r="E15" s="332"/>
      <c r="F15" s="446"/>
      <c r="G15" s="37"/>
      <c r="H15" s="332"/>
      <c r="I15" s="37"/>
      <c r="J15" s="344"/>
      <c r="K15" s="344"/>
      <c r="L15" s="344"/>
      <c r="M15" s="344"/>
      <c r="N15" s="344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111"/>
      <c r="Z15" s="332"/>
      <c r="AA15" s="332"/>
      <c r="AB15" s="332"/>
      <c r="AC15" s="332"/>
      <c r="AD15" s="332"/>
      <c r="AE15" s="332"/>
      <c r="AF15" s="374"/>
      <c r="AG15" s="332"/>
      <c r="AH15" s="332"/>
      <c r="AI15" s="332"/>
      <c r="AJ15" s="332"/>
      <c r="AK15" s="332"/>
      <c r="AL15" s="332"/>
      <c r="AM15" s="116"/>
      <c r="AN15" s="117"/>
    </row>
    <row r="16" spans="1:40">
      <c r="A16" s="442" t="s">
        <v>84</v>
      </c>
      <c r="B16" s="443" t="s">
        <v>398</v>
      </c>
      <c r="C16" s="444" t="s">
        <v>226</v>
      </c>
      <c r="D16" s="445">
        <v>2753.1</v>
      </c>
      <c r="E16" s="332"/>
      <c r="F16" s="446">
        <v>98</v>
      </c>
      <c r="G16" s="37"/>
      <c r="H16" s="331">
        <v>395</v>
      </c>
      <c r="I16" s="333"/>
      <c r="J16" s="102"/>
      <c r="K16" s="102"/>
      <c r="L16" s="102"/>
      <c r="M16" s="102"/>
      <c r="N16" s="102"/>
      <c r="O16" s="331">
        <v>88</v>
      </c>
      <c r="P16" s="331"/>
      <c r="Q16" s="331"/>
      <c r="R16" s="331"/>
      <c r="S16" s="331"/>
      <c r="T16" s="331">
        <v>290</v>
      </c>
      <c r="U16" s="331"/>
      <c r="V16" s="331"/>
      <c r="W16" s="331"/>
      <c r="X16" s="331"/>
      <c r="Y16" s="111"/>
      <c r="Z16" s="331"/>
      <c r="AA16" s="331"/>
      <c r="AB16" s="331"/>
      <c r="AC16" s="331"/>
      <c r="AD16" s="331">
        <v>250</v>
      </c>
      <c r="AE16" s="331"/>
      <c r="AF16" s="457">
        <v>270</v>
      </c>
      <c r="AG16" s="331"/>
      <c r="AH16" s="331">
        <v>87</v>
      </c>
      <c r="AI16" s="331">
        <v>87</v>
      </c>
      <c r="AJ16" s="332"/>
      <c r="AK16" s="332"/>
      <c r="AL16" s="332">
        <v>185</v>
      </c>
      <c r="AM16" s="116"/>
      <c r="AN16" s="117"/>
    </row>
    <row r="17" spans="1:40">
      <c r="A17" s="442"/>
      <c r="B17" s="443"/>
      <c r="C17" s="444"/>
      <c r="D17" s="445"/>
      <c r="E17" s="332"/>
      <c r="F17" s="446"/>
      <c r="G17" s="37"/>
      <c r="H17" s="331"/>
      <c r="I17" s="333"/>
      <c r="J17" s="102"/>
      <c r="K17" s="102"/>
      <c r="L17" s="102"/>
      <c r="M17" s="102"/>
      <c r="N17" s="102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111"/>
      <c r="Z17" s="331"/>
      <c r="AA17" s="331"/>
      <c r="AB17" s="331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116"/>
      <c r="AN17" s="117"/>
    </row>
    <row r="18" spans="1:40">
      <c r="A18" s="442" t="s">
        <v>86</v>
      </c>
      <c r="B18" s="443" t="s">
        <v>399</v>
      </c>
      <c r="C18" s="444" t="s">
        <v>226</v>
      </c>
      <c r="D18" s="445">
        <v>412.965</v>
      </c>
      <c r="E18" s="332"/>
      <c r="F18" s="446">
        <v>350</v>
      </c>
      <c r="G18" s="37"/>
      <c r="H18" s="331"/>
      <c r="I18" s="37"/>
      <c r="J18" s="344"/>
      <c r="K18" s="344"/>
      <c r="L18" s="344"/>
      <c r="M18" s="344"/>
      <c r="N18" s="344"/>
      <c r="O18" s="331"/>
      <c r="P18" s="332"/>
      <c r="Q18" s="332"/>
      <c r="R18" s="332"/>
      <c r="S18" s="332"/>
      <c r="T18" s="332"/>
      <c r="U18" s="332"/>
      <c r="V18" s="332"/>
      <c r="W18" s="332"/>
      <c r="X18" s="332"/>
      <c r="Y18" s="111">
        <v>465</v>
      </c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116"/>
      <c r="AN18" s="117"/>
    </row>
    <row r="19" spans="1:40">
      <c r="A19" s="442"/>
      <c r="B19" s="443"/>
      <c r="C19" s="444"/>
      <c r="D19" s="445"/>
      <c r="E19" s="332"/>
      <c r="F19" s="446"/>
      <c r="G19" s="37"/>
      <c r="H19" s="331"/>
      <c r="I19" s="37"/>
      <c r="J19" s="344"/>
      <c r="K19" s="344"/>
      <c r="L19" s="344"/>
      <c r="M19" s="344"/>
      <c r="N19" s="344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116"/>
      <c r="AN19" s="117"/>
    </row>
    <row r="20" spans="1:40">
      <c r="A20" s="442" t="s">
        <v>88</v>
      </c>
      <c r="B20" s="443" t="s">
        <v>400</v>
      </c>
      <c r="C20" s="444" t="s">
        <v>226</v>
      </c>
      <c r="D20" s="445">
        <v>41.2965</v>
      </c>
      <c r="E20" s="332"/>
      <c r="F20" s="446">
        <v>400</v>
      </c>
      <c r="G20" s="37"/>
      <c r="H20" s="331"/>
      <c r="I20" s="37"/>
      <c r="J20" s="344"/>
      <c r="K20" s="344"/>
      <c r="L20" s="344"/>
      <c r="M20" s="344"/>
      <c r="N20" s="344"/>
      <c r="O20" s="331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116"/>
      <c r="AN20" s="117"/>
    </row>
    <row r="21" spans="1:40">
      <c r="A21" s="442"/>
      <c r="B21" s="443"/>
      <c r="C21" s="444"/>
      <c r="D21" s="445"/>
      <c r="E21" s="332"/>
      <c r="F21" s="446"/>
      <c r="G21" s="37"/>
      <c r="H21" s="331"/>
      <c r="I21" s="333"/>
      <c r="J21" s="102"/>
      <c r="K21" s="102"/>
      <c r="L21" s="102"/>
      <c r="M21" s="102"/>
      <c r="N21" s="102"/>
      <c r="O21" s="33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116"/>
      <c r="AN21" s="117"/>
    </row>
    <row r="22" spans="1:40">
      <c r="A22" s="442" t="s">
        <v>192</v>
      </c>
      <c r="B22" s="443" t="s">
        <v>401</v>
      </c>
      <c r="C22" s="444" t="s">
        <v>226</v>
      </c>
      <c r="D22" s="445">
        <v>41.2965</v>
      </c>
      <c r="E22" s="332"/>
      <c r="F22" s="446">
        <v>450</v>
      </c>
      <c r="G22" s="37"/>
      <c r="H22" s="332"/>
      <c r="I22" s="333"/>
      <c r="J22" s="102"/>
      <c r="K22" s="102"/>
      <c r="L22" s="102"/>
      <c r="M22" s="102"/>
      <c r="N22" s="102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116"/>
      <c r="AN22" s="117"/>
    </row>
    <row r="23" spans="1:40">
      <c r="A23" s="442"/>
      <c r="B23" s="447"/>
      <c r="C23" s="444"/>
      <c r="D23" s="445"/>
      <c r="E23" s="332"/>
      <c r="F23" s="446"/>
      <c r="G23" s="37"/>
      <c r="H23" s="332"/>
      <c r="I23" s="333"/>
      <c r="J23" s="102"/>
      <c r="K23" s="102"/>
      <c r="L23" s="102"/>
      <c r="M23" s="102"/>
      <c r="N23" s="102"/>
      <c r="O23" s="33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116"/>
      <c r="AN23" s="117"/>
    </row>
    <row r="24" spans="1:40">
      <c r="A24" s="448" t="s">
        <v>402</v>
      </c>
      <c r="B24" s="449" t="s">
        <v>403</v>
      </c>
      <c r="C24" s="444"/>
      <c r="D24" s="450"/>
      <c r="E24" s="332"/>
      <c r="F24" s="451"/>
      <c r="G24" s="37"/>
      <c r="H24" s="332"/>
      <c r="I24" s="333"/>
      <c r="J24" s="102"/>
      <c r="K24" s="102"/>
      <c r="L24" s="102"/>
      <c r="M24" s="102"/>
      <c r="N24" s="102"/>
      <c r="O24" s="331"/>
      <c r="P24" s="331"/>
      <c r="Q24" s="331"/>
      <c r="R24" s="331"/>
      <c r="S24" s="331"/>
      <c r="T24" s="331">
        <v>14</v>
      </c>
      <c r="U24" s="331"/>
      <c r="V24" s="331">
        <v>170</v>
      </c>
      <c r="W24" s="331"/>
      <c r="X24" s="331"/>
      <c r="Y24" s="331"/>
      <c r="Z24" s="331"/>
      <c r="AA24" s="331"/>
      <c r="AB24" s="331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116"/>
      <c r="AN24" s="117"/>
    </row>
    <row r="25" spans="1:40">
      <c r="A25" s="442"/>
      <c r="B25" s="449" t="s">
        <v>404</v>
      </c>
      <c r="C25" s="444"/>
      <c r="D25" s="450"/>
      <c r="E25" s="332"/>
      <c r="F25" s="451"/>
      <c r="G25" s="37"/>
      <c r="H25" s="331"/>
      <c r="I25" s="333"/>
      <c r="J25" s="102"/>
      <c r="K25" s="102"/>
      <c r="L25" s="102"/>
      <c r="M25" s="102"/>
      <c r="N25" s="102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116"/>
      <c r="AN25" s="117"/>
    </row>
    <row r="26" spans="1:40">
      <c r="A26" s="442"/>
      <c r="B26" s="449"/>
      <c r="C26" s="444"/>
      <c r="D26" s="450"/>
      <c r="E26" s="332"/>
      <c r="F26" s="451"/>
      <c r="G26" s="37"/>
      <c r="H26" s="331"/>
      <c r="I26" s="333"/>
      <c r="J26" s="102"/>
      <c r="K26" s="102"/>
      <c r="L26" s="102"/>
      <c r="M26" s="102"/>
      <c r="N26" s="102"/>
      <c r="O26" s="332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116"/>
      <c r="AN26" s="117"/>
    </row>
    <row r="27" s="33" customFormat="1" spans="1:40">
      <c r="A27" s="442" t="s">
        <v>81</v>
      </c>
      <c r="B27" s="443" t="s">
        <v>405</v>
      </c>
      <c r="C27" s="173"/>
      <c r="D27" s="450"/>
      <c r="E27" s="332"/>
      <c r="F27" s="451"/>
      <c r="G27" s="37"/>
      <c r="H27" s="331"/>
      <c r="I27" s="333"/>
      <c r="J27" s="102"/>
      <c r="K27" s="102"/>
      <c r="L27" s="102"/>
      <c r="M27" s="102"/>
      <c r="N27" s="102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116"/>
      <c r="AN27" s="117"/>
    </row>
    <row r="28" spans="1:40">
      <c r="A28" s="442"/>
      <c r="B28" s="447" t="s">
        <v>406</v>
      </c>
      <c r="C28" s="444" t="s">
        <v>226</v>
      </c>
      <c r="D28" s="445">
        <v>4830</v>
      </c>
      <c r="E28" s="332"/>
      <c r="F28" s="451">
        <v>70</v>
      </c>
      <c r="G28" s="37"/>
      <c r="H28" s="331"/>
      <c r="I28" s="333"/>
      <c r="J28" s="102"/>
      <c r="K28" s="102"/>
      <c r="L28" s="102"/>
      <c r="M28" s="102"/>
      <c r="N28" s="102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11">
        <v>80</v>
      </c>
      <c r="Z28" s="331"/>
      <c r="AA28" s="331"/>
      <c r="AB28" s="331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116"/>
      <c r="AN28" s="117"/>
    </row>
    <row r="29" spans="1:40">
      <c r="A29" s="442"/>
      <c r="B29" s="443"/>
      <c r="C29" s="444"/>
      <c r="D29" s="445"/>
      <c r="E29" s="332"/>
      <c r="F29" s="446"/>
      <c r="G29" s="37"/>
      <c r="H29" s="331"/>
      <c r="I29" s="333"/>
      <c r="J29" s="102"/>
      <c r="K29" s="102"/>
      <c r="L29" s="102"/>
      <c r="M29" s="102"/>
      <c r="N29" s="102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116"/>
      <c r="AN29" s="117"/>
    </row>
    <row r="30" spans="1:40">
      <c r="A30" s="448"/>
      <c r="B30" s="449"/>
      <c r="C30" s="444"/>
      <c r="D30" s="445"/>
      <c r="E30" s="332"/>
      <c r="F30" s="446"/>
      <c r="G30" s="37"/>
      <c r="H30" s="331"/>
      <c r="I30" s="333"/>
      <c r="J30" s="102"/>
      <c r="K30" s="102"/>
      <c r="L30" s="102"/>
      <c r="M30" s="102"/>
      <c r="N30" s="102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116"/>
      <c r="AN30" s="117"/>
    </row>
    <row r="31" spans="1:40">
      <c r="A31" s="442"/>
      <c r="B31" s="443"/>
      <c r="C31" s="444"/>
      <c r="D31" s="445"/>
      <c r="E31" s="332"/>
      <c r="F31" s="446"/>
      <c r="G31" s="37"/>
      <c r="H31" s="331"/>
      <c r="I31" s="333"/>
      <c r="J31" s="102"/>
      <c r="K31" s="102"/>
      <c r="L31" s="102"/>
      <c r="M31" s="102"/>
      <c r="N31" s="102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116"/>
      <c r="AN31" s="117"/>
    </row>
    <row r="32" spans="1:40">
      <c r="A32" s="60">
        <v>33.13</v>
      </c>
      <c r="B32" s="172" t="s">
        <v>407</v>
      </c>
      <c r="C32" s="173" t="s">
        <v>211</v>
      </c>
      <c r="D32" s="268"/>
      <c r="E32" s="331"/>
      <c r="F32" s="332"/>
      <c r="G32" s="37"/>
      <c r="H32" s="331"/>
      <c r="I32" s="333"/>
      <c r="J32" s="102"/>
      <c r="K32" s="102"/>
      <c r="L32" s="102"/>
      <c r="M32" s="102"/>
      <c r="N32" s="102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2"/>
      <c r="AD32" s="332"/>
      <c r="AE32" s="332"/>
      <c r="AF32" s="374"/>
      <c r="AG32" s="332"/>
      <c r="AH32" s="332"/>
      <c r="AI32" s="332"/>
      <c r="AJ32" s="332"/>
      <c r="AK32" s="332"/>
      <c r="AL32" s="332"/>
      <c r="AM32" s="116"/>
      <c r="AN32" s="117"/>
    </row>
    <row r="33" spans="1:40">
      <c r="A33" s="60"/>
      <c r="B33" s="172" t="s">
        <v>408</v>
      </c>
      <c r="C33" s="173"/>
      <c r="D33" s="268"/>
      <c r="E33" s="331"/>
      <c r="F33" s="331"/>
      <c r="G33" s="333"/>
      <c r="H33" s="331"/>
      <c r="I33" s="333"/>
      <c r="J33" s="102"/>
      <c r="K33" s="102"/>
      <c r="L33" s="102"/>
      <c r="M33" s="102"/>
      <c r="N33" s="102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2"/>
      <c r="AD33" s="332"/>
      <c r="AE33" s="332"/>
      <c r="AF33" s="374"/>
      <c r="AG33" s="332"/>
      <c r="AH33" s="332"/>
      <c r="AI33" s="332"/>
      <c r="AJ33" s="332"/>
      <c r="AK33" s="332"/>
      <c r="AL33" s="332"/>
      <c r="AM33" s="116"/>
      <c r="AN33" s="117"/>
    </row>
    <row r="34" spans="1:40">
      <c r="A34" s="60"/>
      <c r="B34" s="172"/>
      <c r="C34" s="173"/>
      <c r="D34" s="268"/>
      <c r="E34" s="331"/>
      <c r="F34" s="331"/>
      <c r="G34" s="333"/>
      <c r="H34" s="331"/>
      <c r="I34" s="333"/>
      <c r="J34" s="102"/>
      <c r="K34" s="102"/>
      <c r="L34" s="102"/>
      <c r="M34" s="102"/>
      <c r="N34" s="102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2"/>
      <c r="AD34" s="332"/>
      <c r="AE34" s="332"/>
      <c r="AF34" s="374"/>
      <c r="AG34" s="332"/>
      <c r="AH34" s="332"/>
      <c r="AI34" s="332"/>
      <c r="AJ34" s="332"/>
      <c r="AK34" s="332"/>
      <c r="AL34" s="332"/>
      <c r="AM34" s="116"/>
      <c r="AN34" s="117"/>
    </row>
    <row r="35" spans="1:40">
      <c r="A35" s="63" t="s">
        <v>81</v>
      </c>
      <c r="B35" s="172" t="s">
        <v>409</v>
      </c>
      <c r="C35" s="173" t="s">
        <v>126</v>
      </c>
      <c r="D35" s="452">
        <v>3500</v>
      </c>
      <c r="E35" s="331"/>
      <c r="F35" s="331"/>
      <c r="G35" s="333"/>
      <c r="H35" s="331"/>
      <c r="I35" s="333"/>
      <c r="J35" s="102"/>
      <c r="K35" s="102"/>
      <c r="L35" s="102"/>
      <c r="M35" s="102"/>
      <c r="N35" s="102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>
        <v>10</v>
      </c>
      <c r="AE35" s="331"/>
      <c r="AF35" s="457">
        <v>20</v>
      </c>
      <c r="AG35" s="331"/>
      <c r="AH35" s="331">
        <v>7</v>
      </c>
      <c r="AI35" s="331">
        <v>7</v>
      </c>
      <c r="AJ35" s="332"/>
      <c r="AK35" s="332"/>
      <c r="AL35" s="332">
        <v>25</v>
      </c>
      <c r="AM35" s="116"/>
      <c r="AN35" s="117"/>
    </row>
    <row r="36" spans="1:40">
      <c r="A36" s="63" t="s">
        <v>84</v>
      </c>
      <c r="B36" s="172" t="s">
        <v>410</v>
      </c>
      <c r="C36" s="173" t="s">
        <v>126</v>
      </c>
      <c r="D36" s="452">
        <v>750</v>
      </c>
      <c r="E36" s="331"/>
      <c r="F36" s="331"/>
      <c r="G36" s="333"/>
      <c r="H36" s="331"/>
      <c r="I36" s="333"/>
      <c r="J36" s="102"/>
      <c r="K36" s="102"/>
      <c r="L36" s="102"/>
      <c r="M36" s="102"/>
      <c r="N36" s="102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>
        <v>10</v>
      </c>
      <c r="AE36" s="331"/>
      <c r="AF36" s="457">
        <v>20</v>
      </c>
      <c r="AG36" s="331"/>
      <c r="AH36" s="331">
        <v>7</v>
      </c>
      <c r="AI36" s="331">
        <v>7</v>
      </c>
      <c r="AJ36" s="332"/>
      <c r="AK36" s="332"/>
      <c r="AL36" s="332">
        <v>25</v>
      </c>
      <c r="AM36" s="116"/>
      <c r="AN36" s="117"/>
    </row>
    <row r="37" spans="1:40">
      <c r="A37" s="63"/>
      <c r="B37" s="172"/>
      <c r="C37" s="173"/>
      <c r="D37" s="268"/>
      <c r="E37" s="331"/>
      <c r="F37" s="331"/>
      <c r="G37" s="333"/>
      <c r="H37" s="331"/>
      <c r="I37" s="333"/>
      <c r="J37" s="102"/>
      <c r="K37" s="102"/>
      <c r="L37" s="102"/>
      <c r="M37" s="102"/>
      <c r="N37" s="102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457"/>
      <c r="AG37" s="331"/>
      <c r="AH37" s="331"/>
      <c r="AI37" s="331"/>
      <c r="AJ37" s="332"/>
      <c r="AK37" s="332"/>
      <c r="AL37" s="332"/>
      <c r="AM37" s="116"/>
      <c r="AN37" s="117"/>
    </row>
    <row r="38" spans="1:40">
      <c r="A38" s="442"/>
      <c r="B38" s="443"/>
      <c r="C38" s="444"/>
      <c r="D38" s="453"/>
      <c r="E38" s="332"/>
      <c r="F38" s="446"/>
      <c r="G38" s="37"/>
      <c r="H38" s="331"/>
      <c r="I38" s="333"/>
      <c r="J38" s="102"/>
      <c r="K38" s="102"/>
      <c r="L38" s="102"/>
      <c r="M38" s="102"/>
      <c r="N38" s="102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116"/>
      <c r="AN38" s="117"/>
    </row>
    <row r="39" spans="1:40">
      <c r="A39" s="63"/>
      <c r="B39" s="172"/>
      <c r="C39" s="454"/>
      <c r="D39" s="455"/>
      <c r="E39" s="331"/>
      <c r="F39" s="332"/>
      <c r="G39" s="37"/>
      <c r="H39" s="331"/>
      <c r="I39" s="333"/>
      <c r="J39" s="102"/>
      <c r="K39" s="102"/>
      <c r="L39" s="102"/>
      <c r="M39" s="102"/>
      <c r="N39" s="102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116"/>
      <c r="AN39" s="117"/>
    </row>
    <row r="40" spans="1:40">
      <c r="A40" s="60"/>
      <c r="B40" s="172"/>
      <c r="C40" s="173"/>
      <c r="D40" s="456"/>
      <c r="E40" s="331"/>
      <c r="F40" s="331"/>
      <c r="G40" s="333"/>
      <c r="H40" s="331"/>
      <c r="I40" s="333"/>
      <c r="J40" s="102"/>
      <c r="K40" s="102"/>
      <c r="L40" s="102"/>
      <c r="M40" s="102"/>
      <c r="N40" s="102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457"/>
      <c r="AG40" s="331"/>
      <c r="AH40" s="331"/>
      <c r="AI40" s="331"/>
      <c r="AJ40" s="332"/>
      <c r="AK40" s="332"/>
      <c r="AL40" s="332"/>
      <c r="AM40" s="116"/>
      <c r="AN40" s="117"/>
    </row>
    <row r="41" spans="1:40">
      <c r="A41" s="60"/>
      <c r="B41" s="172"/>
      <c r="C41" s="173"/>
      <c r="D41" s="456"/>
      <c r="E41" s="331"/>
      <c r="F41" s="331"/>
      <c r="G41" s="333"/>
      <c r="H41" s="331"/>
      <c r="I41" s="333"/>
      <c r="J41" s="102"/>
      <c r="K41" s="102"/>
      <c r="L41" s="102"/>
      <c r="M41" s="102"/>
      <c r="N41" s="102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457"/>
      <c r="AG41" s="331"/>
      <c r="AH41" s="331"/>
      <c r="AI41" s="331"/>
      <c r="AJ41" s="332"/>
      <c r="AK41" s="332"/>
      <c r="AL41" s="332"/>
      <c r="AM41" s="116"/>
      <c r="AN41" s="117"/>
    </row>
    <row r="42" spans="1:40">
      <c r="A42" s="60"/>
      <c r="B42" s="172"/>
      <c r="C42" s="173"/>
      <c r="D42" s="456"/>
      <c r="E42" s="331"/>
      <c r="F42" s="331"/>
      <c r="G42" s="333"/>
      <c r="H42" s="331"/>
      <c r="I42" s="333"/>
      <c r="J42" s="102"/>
      <c r="K42" s="102"/>
      <c r="L42" s="102"/>
      <c r="M42" s="102"/>
      <c r="N42" s="102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457"/>
      <c r="AG42" s="331"/>
      <c r="AH42" s="331"/>
      <c r="AI42" s="331"/>
      <c r="AJ42" s="332"/>
      <c r="AK42" s="332"/>
      <c r="AL42" s="332"/>
      <c r="AM42" s="116"/>
      <c r="AN42" s="117"/>
    </row>
    <row r="43" spans="1:40">
      <c r="A43" s="60"/>
      <c r="B43" s="172"/>
      <c r="C43" s="173"/>
      <c r="D43" s="456"/>
      <c r="E43" s="331"/>
      <c r="F43" s="331"/>
      <c r="G43" s="333"/>
      <c r="H43" s="331"/>
      <c r="I43" s="333"/>
      <c r="J43" s="102"/>
      <c r="K43" s="102"/>
      <c r="L43" s="102"/>
      <c r="M43" s="102"/>
      <c r="N43" s="102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457"/>
      <c r="AG43" s="331"/>
      <c r="AH43" s="331"/>
      <c r="AI43" s="331"/>
      <c r="AJ43" s="332"/>
      <c r="AK43" s="332"/>
      <c r="AL43" s="332"/>
      <c r="AM43" s="116"/>
      <c r="AN43" s="117"/>
    </row>
    <row r="44" spans="1:40">
      <c r="A44" s="60"/>
      <c r="B44" s="172"/>
      <c r="C44" s="173"/>
      <c r="D44" s="456"/>
      <c r="E44" s="331"/>
      <c r="F44" s="331"/>
      <c r="G44" s="333"/>
      <c r="H44" s="331"/>
      <c r="I44" s="333"/>
      <c r="J44" s="102"/>
      <c r="K44" s="102"/>
      <c r="L44" s="102"/>
      <c r="M44" s="102"/>
      <c r="N44" s="102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457"/>
      <c r="AG44" s="331"/>
      <c r="AH44" s="331"/>
      <c r="AI44" s="331"/>
      <c r="AJ44" s="332"/>
      <c r="AK44" s="332"/>
      <c r="AL44" s="332"/>
      <c r="AM44" s="116"/>
      <c r="AN44" s="117"/>
    </row>
    <row r="45" spans="1:40">
      <c r="A45" s="60"/>
      <c r="B45" s="172"/>
      <c r="C45" s="173"/>
      <c r="D45" s="456"/>
      <c r="E45" s="331"/>
      <c r="F45" s="331"/>
      <c r="G45" s="333"/>
      <c r="H45" s="331"/>
      <c r="I45" s="333"/>
      <c r="J45" s="102"/>
      <c r="K45" s="102"/>
      <c r="L45" s="102"/>
      <c r="M45" s="102"/>
      <c r="N45" s="102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457"/>
      <c r="AG45" s="331"/>
      <c r="AH45" s="331"/>
      <c r="AI45" s="331"/>
      <c r="AJ45" s="332"/>
      <c r="AK45" s="332"/>
      <c r="AL45" s="332"/>
      <c r="AM45" s="116"/>
      <c r="AN45" s="117"/>
    </row>
    <row r="46" spans="1:40">
      <c r="A46" s="60"/>
      <c r="B46" s="172"/>
      <c r="C46" s="173"/>
      <c r="D46" s="456"/>
      <c r="E46" s="331"/>
      <c r="F46" s="331"/>
      <c r="G46" s="333"/>
      <c r="H46" s="331"/>
      <c r="I46" s="333"/>
      <c r="J46" s="102"/>
      <c r="K46" s="102"/>
      <c r="L46" s="102"/>
      <c r="M46" s="102"/>
      <c r="N46" s="102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457"/>
      <c r="AG46" s="331"/>
      <c r="AH46" s="331"/>
      <c r="AI46" s="331"/>
      <c r="AJ46" s="332"/>
      <c r="AK46" s="332"/>
      <c r="AL46" s="332"/>
      <c r="AM46" s="116"/>
      <c r="AN46" s="117"/>
    </row>
    <row r="47" spans="1:40">
      <c r="A47" s="60"/>
      <c r="B47" s="172"/>
      <c r="C47" s="173"/>
      <c r="D47" s="456"/>
      <c r="E47" s="331"/>
      <c r="F47" s="331"/>
      <c r="G47" s="333"/>
      <c r="H47" s="331"/>
      <c r="I47" s="333"/>
      <c r="J47" s="102"/>
      <c r="K47" s="102"/>
      <c r="L47" s="102"/>
      <c r="M47" s="102"/>
      <c r="N47" s="102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457"/>
      <c r="AG47" s="331"/>
      <c r="AH47" s="331"/>
      <c r="AI47" s="331"/>
      <c r="AJ47" s="332"/>
      <c r="AK47" s="332"/>
      <c r="AL47" s="332"/>
      <c r="AM47" s="116"/>
      <c r="AN47" s="117"/>
    </row>
    <row r="48" spans="1:40">
      <c r="A48" s="60"/>
      <c r="B48" s="172"/>
      <c r="C48" s="173"/>
      <c r="D48" s="456"/>
      <c r="E48" s="331"/>
      <c r="F48" s="331"/>
      <c r="G48" s="333"/>
      <c r="H48" s="331"/>
      <c r="I48" s="333"/>
      <c r="J48" s="102"/>
      <c r="K48" s="102"/>
      <c r="L48" s="102"/>
      <c r="M48" s="102"/>
      <c r="N48" s="102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457"/>
      <c r="AG48" s="331"/>
      <c r="AH48" s="331"/>
      <c r="AI48" s="331"/>
      <c r="AJ48" s="332"/>
      <c r="AK48" s="332"/>
      <c r="AL48" s="332"/>
      <c r="AM48" s="116"/>
      <c r="AN48" s="117"/>
    </row>
    <row r="49" spans="1:40">
      <c r="A49" s="60"/>
      <c r="B49" s="172"/>
      <c r="C49" s="173"/>
      <c r="D49" s="456"/>
      <c r="E49" s="331"/>
      <c r="F49" s="331"/>
      <c r="G49" s="333"/>
      <c r="H49" s="331"/>
      <c r="I49" s="333"/>
      <c r="J49" s="102"/>
      <c r="K49" s="102"/>
      <c r="L49" s="102"/>
      <c r="M49" s="102"/>
      <c r="N49" s="102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457"/>
      <c r="AG49" s="331"/>
      <c r="AH49" s="331"/>
      <c r="AI49" s="331"/>
      <c r="AJ49" s="332"/>
      <c r="AK49" s="332"/>
      <c r="AL49" s="332"/>
      <c r="AM49" s="116"/>
      <c r="AN49" s="117"/>
    </row>
    <row r="50" spans="1:40">
      <c r="A50" s="60"/>
      <c r="B50" s="172"/>
      <c r="C50" s="173"/>
      <c r="D50" s="456"/>
      <c r="E50" s="331"/>
      <c r="F50" s="331"/>
      <c r="G50" s="333"/>
      <c r="H50" s="331"/>
      <c r="I50" s="333"/>
      <c r="J50" s="102"/>
      <c r="K50" s="102"/>
      <c r="L50" s="102"/>
      <c r="M50" s="102"/>
      <c r="N50" s="102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457"/>
      <c r="AG50" s="331"/>
      <c r="AH50" s="331"/>
      <c r="AI50" s="331"/>
      <c r="AJ50" s="332"/>
      <c r="AK50" s="332"/>
      <c r="AL50" s="332"/>
      <c r="AM50" s="116"/>
      <c r="AN50" s="117"/>
    </row>
    <row r="51" spans="1:40">
      <c r="A51" s="60"/>
      <c r="B51" s="172"/>
      <c r="C51" s="173"/>
      <c r="D51" s="456"/>
      <c r="E51" s="331"/>
      <c r="F51" s="331"/>
      <c r="G51" s="333"/>
      <c r="H51" s="331"/>
      <c r="I51" s="333"/>
      <c r="J51" s="102"/>
      <c r="K51" s="102"/>
      <c r="L51" s="102"/>
      <c r="M51" s="102"/>
      <c r="N51" s="102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457"/>
      <c r="AG51" s="331"/>
      <c r="AH51" s="331"/>
      <c r="AI51" s="331"/>
      <c r="AJ51" s="332"/>
      <c r="AK51" s="332"/>
      <c r="AL51" s="332"/>
      <c r="AM51" s="116"/>
      <c r="AN51" s="117"/>
    </row>
    <row r="52" spans="1:40">
      <c r="A52" s="60"/>
      <c r="B52" s="172"/>
      <c r="C52" s="173"/>
      <c r="D52" s="456"/>
      <c r="E52" s="331"/>
      <c r="F52" s="331"/>
      <c r="G52" s="333"/>
      <c r="H52" s="331"/>
      <c r="I52" s="333"/>
      <c r="J52" s="102"/>
      <c r="K52" s="102"/>
      <c r="L52" s="102"/>
      <c r="M52" s="102"/>
      <c r="N52" s="102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457"/>
      <c r="AG52" s="331"/>
      <c r="AH52" s="331"/>
      <c r="AI52" s="331"/>
      <c r="AJ52" s="332"/>
      <c r="AK52" s="332"/>
      <c r="AL52" s="332"/>
      <c r="AM52" s="116"/>
      <c r="AN52" s="117"/>
    </row>
    <row r="53" spans="1:40">
      <c r="A53" s="60"/>
      <c r="B53" s="172"/>
      <c r="C53" s="173"/>
      <c r="D53" s="456"/>
      <c r="E53" s="331"/>
      <c r="F53" s="331"/>
      <c r="G53" s="333"/>
      <c r="H53" s="331"/>
      <c r="I53" s="333"/>
      <c r="J53" s="102"/>
      <c r="K53" s="102"/>
      <c r="L53" s="102"/>
      <c r="M53" s="102"/>
      <c r="N53" s="102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457"/>
      <c r="AG53" s="331"/>
      <c r="AH53" s="331"/>
      <c r="AI53" s="331"/>
      <c r="AJ53" s="332"/>
      <c r="AK53" s="332"/>
      <c r="AL53" s="332"/>
      <c r="AM53" s="116"/>
      <c r="AN53" s="117"/>
    </row>
    <row r="54" spans="1:40">
      <c r="A54" s="60"/>
      <c r="B54" s="172"/>
      <c r="C54" s="173"/>
      <c r="D54" s="456"/>
      <c r="E54" s="331"/>
      <c r="F54" s="331"/>
      <c r="G54" s="333"/>
      <c r="H54" s="331"/>
      <c r="I54" s="333"/>
      <c r="J54" s="102"/>
      <c r="K54" s="102"/>
      <c r="L54" s="102"/>
      <c r="M54" s="102"/>
      <c r="N54" s="102"/>
      <c r="O54" s="331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457"/>
      <c r="AG54" s="331"/>
      <c r="AH54" s="331"/>
      <c r="AI54" s="331"/>
      <c r="AJ54" s="332"/>
      <c r="AK54" s="332"/>
      <c r="AL54" s="332"/>
      <c r="AM54" s="116"/>
      <c r="AN54" s="117"/>
    </row>
    <row r="55" spans="1:40">
      <c r="A55" s="60"/>
      <c r="B55" s="172"/>
      <c r="C55" s="173"/>
      <c r="D55" s="456"/>
      <c r="E55" s="331"/>
      <c r="F55" s="331"/>
      <c r="G55" s="333"/>
      <c r="H55" s="331"/>
      <c r="I55" s="333"/>
      <c r="J55" s="102"/>
      <c r="K55" s="102"/>
      <c r="L55" s="102"/>
      <c r="M55" s="102"/>
      <c r="N55" s="102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457"/>
      <c r="AG55" s="331"/>
      <c r="AH55" s="331"/>
      <c r="AI55" s="331"/>
      <c r="AJ55" s="332"/>
      <c r="AK55" s="332"/>
      <c r="AL55" s="332"/>
      <c r="AM55" s="116"/>
      <c r="AN55" s="117"/>
    </row>
    <row r="56" spans="1:40">
      <c r="A56" s="60"/>
      <c r="B56" s="172"/>
      <c r="C56" s="173"/>
      <c r="D56" s="456"/>
      <c r="E56" s="331"/>
      <c r="F56" s="331"/>
      <c r="G56" s="333"/>
      <c r="H56" s="331"/>
      <c r="I56" s="333"/>
      <c r="J56" s="102"/>
      <c r="K56" s="102"/>
      <c r="L56" s="102"/>
      <c r="M56" s="102"/>
      <c r="N56" s="102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457"/>
      <c r="AG56" s="331"/>
      <c r="AH56" s="331"/>
      <c r="AI56" s="331"/>
      <c r="AJ56" s="332"/>
      <c r="AK56" s="332"/>
      <c r="AL56" s="332"/>
      <c r="AM56" s="116"/>
      <c r="AN56" s="117"/>
    </row>
    <row r="57" spans="1:40">
      <c r="A57" s="60"/>
      <c r="B57" s="172"/>
      <c r="C57" s="173"/>
      <c r="D57" s="456"/>
      <c r="E57" s="331"/>
      <c r="F57" s="331"/>
      <c r="G57" s="333"/>
      <c r="H57" s="331"/>
      <c r="I57" s="333"/>
      <c r="J57" s="102"/>
      <c r="K57" s="102"/>
      <c r="L57" s="102"/>
      <c r="M57" s="102"/>
      <c r="N57" s="102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457"/>
      <c r="AG57" s="331"/>
      <c r="AH57" s="331"/>
      <c r="AI57" s="331"/>
      <c r="AJ57" s="332"/>
      <c r="AK57" s="332"/>
      <c r="AL57" s="332"/>
      <c r="AM57" s="116"/>
      <c r="AN57" s="117"/>
    </row>
    <row r="58" spans="1:40">
      <c r="A58" s="60"/>
      <c r="B58" s="172"/>
      <c r="C58" s="173"/>
      <c r="D58" s="456"/>
      <c r="E58" s="331"/>
      <c r="F58" s="331"/>
      <c r="G58" s="333"/>
      <c r="H58" s="331"/>
      <c r="I58" s="333"/>
      <c r="J58" s="102"/>
      <c r="K58" s="102"/>
      <c r="L58" s="102"/>
      <c r="M58" s="102"/>
      <c r="N58" s="102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457"/>
      <c r="AG58" s="331"/>
      <c r="AH58" s="331"/>
      <c r="AI58" s="331"/>
      <c r="AJ58" s="332"/>
      <c r="AK58" s="332"/>
      <c r="AL58" s="332"/>
      <c r="AM58" s="116"/>
      <c r="AN58" s="117"/>
    </row>
    <row r="59" spans="1:40">
      <c r="A59" s="60"/>
      <c r="B59" s="172"/>
      <c r="C59" s="173"/>
      <c r="D59" s="456"/>
      <c r="E59" s="331"/>
      <c r="F59" s="331"/>
      <c r="G59" s="333"/>
      <c r="H59" s="331"/>
      <c r="I59" s="333"/>
      <c r="J59" s="102"/>
      <c r="K59" s="102"/>
      <c r="L59" s="102"/>
      <c r="M59" s="102"/>
      <c r="N59" s="102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457"/>
      <c r="AG59" s="331"/>
      <c r="AH59" s="331"/>
      <c r="AI59" s="331"/>
      <c r="AJ59" s="332"/>
      <c r="AK59" s="332"/>
      <c r="AL59" s="332"/>
      <c r="AM59" s="116"/>
      <c r="AN59" s="117"/>
    </row>
    <row r="60" spans="1:40">
      <c r="A60" s="60"/>
      <c r="B60" s="172"/>
      <c r="C60" s="173"/>
      <c r="D60" s="456"/>
      <c r="E60" s="331"/>
      <c r="F60" s="331"/>
      <c r="G60" s="333"/>
      <c r="H60" s="331"/>
      <c r="I60" s="333"/>
      <c r="J60" s="102"/>
      <c r="K60" s="102"/>
      <c r="L60" s="102"/>
      <c r="M60" s="102"/>
      <c r="N60" s="102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457"/>
      <c r="AG60" s="331"/>
      <c r="AH60" s="331"/>
      <c r="AI60" s="331"/>
      <c r="AJ60" s="332"/>
      <c r="AK60" s="332"/>
      <c r="AL60" s="332"/>
      <c r="AM60" s="116"/>
      <c r="AN60" s="117"/>
    </row>
    <row r="61" spans="1:40">
      <c r="A61" s="60"/>
      <c r="B61" s="172"/>
      <c r="C61" s="173"/>
      <c r="D61" s="456"/>
      <c r="E61" s="331"/>
      <c r="F61" s="331"/>
      <c r="G61" s="333"/>
      <c r="H61" s="331"/>
      <c r="I61" s="333"/>
      <c r="J61" s="102"/>
      <c r="K61" s="102"/>
      <c r="L61" s="102"/>
      <c r="M61" s="102"/>
      <c r="N61" s="102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457"/>
      <c r="AG61" s="331"/>
      <c r="AH61" s="331"/>
      <c r="AI61" s="331"/>
      <c r="AJ61" s="332"/>
      <c r="AK61" s="332"/>
      <c r="AL61" s="332"/>
      <c r="AM61" s="116"/>
      <c r="AN61" s="117"/>
    </row>
    <row r="62" spans="1:40">
      <c r="A62" s="60"/>
      <c r="B62" s="172"/>
      <c r="C62" s="173"/>
      <c r="D62" s="456"/>
      <c r="E62" s="331"/>
      <c r="F62" s="331"/>
      <c r="G62" s="333"/>
      <c r="H62" s="331"/>
      <c r="I62" s="333"/>
      <c r="J62" s="102"/>
      <c r="K62" s="102"/>
      <c r="L62" s="102"/>
      <c r="M62" s="102"/>
      <c r="N62" s="102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457"/>
      <c r="AG62" s="331"/>
      <c r="AH62" s="331"/>
      <c r="AI62" s="331"/>
      <c r="AJ62" s="332"/>
      <c r="AK62" s="332"/>
      <c r="AL62" s="332"/>
      <c r="AM62" s="116"/>
      <c r="AN62" s="117"/>
    </row>
    <row r="63" spans="1:40">
      <c r="A63" s="60"/>
      <c r="B63" s="172"/>
      <c r="C63" s="173"/>
      <c r="D63" s="456"/>
      <c r="E63" s="331"/>
      <c r="F63" s="331"/>
      <c r="G63" s="333"/>
      <c r="H63" s="331"/>
      <c r="I63" s="333"/>
      <c r="J63" s="102"/>
      <c r="K63" s="102"/>
      <c r="L63" s="102"/>
      <c r="M63" s="102"/>
      <c r="N63" s="102"/>
      <c r="O63" s="331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457"/>
      <c r="AG63" s="331"/>
      <c r="AH63" s="331"/>
      <c r="AI63" s="331"/>
      <c r="AJ63" s="332"/>
      <c r="AK63" s="332"/>
      <c r="AL63" s="332"/>
      <c r="AM63" s="116"/>
      <c r="AN63" s="117"/>
    </row>
    <row r="64" spans="1:40">
      <c r="A64" s="60"/>
      <c r="B64" s="172"/>
      <c r="C64" s="173"/>
      <c r="D64" s="456"/>
      <c r="E64" s="331"/>
      <c r="F64" s="331"/>
      <c r="G64" s="333"/>
      <c r="H64" s="331"/>
      <c r="I64" s="333"/>
      <c r="J64" s="102"/>
      <c r="K64" s="102"/>
      <c r="L64" s="102"/>
      <c r="M64" s="102"/>
      <c r="N64" s="102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457"/>
      <c r="AG64" s="331"/>
      <c r="AH64" s="331"/>
      <c r="AI64" s="331"/>
      <c r="AJ64" s="332"/>
      <c r="AK64" s="332"/>
      <c r="AL64" s="332"/>
      <c r="AM64" s="116"/>
      <c r="AN64" s="117"/>
    </row>
    <row r="65" spans="1:40">
      <c r="A65" s="60"/>
      <c r="B65" s="172"/>
      <c r="C65" s="173"/>
      <c r="D65" s="456"/>
      <c r="E65" s="331"/>
      <c r="F65" s="331"/>
      <c r="G65" s="333"/>
      <c r="H65" s="331"/>
      <c r="I65" s="333"/>
      <c r="J65" s="102"/>
      <c r="K65" s="102"/>
      <c r="L65" s="102"/>
      <c r="M65" s="102"/>
      <c r="N65" s="102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457"/>
      <c r="AG65" s="331"/>
      <c r="AH65" s="331"/>
      <c r="AI65" s="331"/>
      <c r="AJ65" s="332"/>
      <c r="AK65" s="332"/>
      <c r="AL65" s="332"/>
      <c r="AM65" s="116"/>
      <c r="AN65" s="117"/>
    </row>
    <row r="66" spans="1:40">
      <c r="A66" s="60"/>
      <c r="B66" s="172"/>
      <c r="C66" s="173"/>
      <c r="D66" s="456"/>
      <c r="E66" s="331"/>
      <c r="F66" s="331"/>
      <c r="G66" s="333"/>
      <c r="H66" s="331"/>
      <c r="I66" s="333"/>
      <c r="J66" s="102"/>
      <c r="K66" s="102"/>
      <c r="L66" s="102"/>
      <c r="M66" s="102"/>
      <c r="N66" s="102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457"/>
      <c r="AG66" s="331"/>
      <c r="AH66" s="331"/>
      <c r="AI66" s="331"/>
      <c r="AJ66" s="332"/>
      <c r="AK66" s="332"/>
      <c r="AL66" s="332"/>
      <c r="AM66" s="116"/>
      <c r="AN66" s="117"/>
    </row>
    <row r="67" spans="1:40">
      <c r="A67" s="60"/>
      <c r="B67" s="172"/>
      <c r="C67" s="173"/>
      <c r="D67" s="456"/>
      <c r="E67" s="331"/>
      <c r="F67" s="331"/>
      <c r="G67" s="333"/>
      <c r="H67" s="331"/>
      <c r="I67" s="333"/>
      <c r="J67" s="102"/>
      <c r="K67" s="102"/>
      <c r="L67" s="102"/>
      <c r="M67" s="102"/>
      <c r="N67" s="102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457"/>
      <c r="AG67" s="331"/>
      <c r="AH67" s="331"/>
      <c r="AI67" s="331"/>
      <c r="AJ67" s="332"/>
      <c r="AK67" s="332"/>
      <c r="AL67" s="332"/>
      <c r="AM67" s="116"/>
      <c r="AN67" s="117"/>
    </row>
    <row r="68" spans="1:40">
      <c r="A68" s="60"/>
      <c r="B68" s="172"/>
      <c r="C68" s="173"/>
      <c r="D68" s="456"/>
      <c r="E68" s="331"/>
      <c r="F68" s="331"/>
      <c r="G68" s="333"/>
      <c r="H68" s="331"/>
      <c r="I68" s="333"/>
      <c r="J68" s="102"/>
      <c r="K68" s="102"/>
      <c r="L68" s="102"/>
      <c r="M68" s="102"/>
      <c r="N68" s="102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457"/>
      <c r="AG68" s="331"/>
      <c r="AH68" s="331"/>
      <c r="AI68" s="331"/>
      <c r="AJ68" s="332"/>
      <c r="AK68" s="332"/>
      <c r="AL68" s="332"/>
      <c r="AM68" s="116"/>
      <c r="AN68" s="117"/>
    </row>
    <row r="69" spans="1:40">
      <c r="A69" s="60"/>
      <c r="B69" s="172"/>
      <c r="C69" s="173"/>
      <c r="D69" s="456"/>
      <c r="E69" s="331"/>
      <c r="F69" s="331"/>
      <c r="G69" s="333"/>
      <c r="H69" s="331"/>
      <c r="I69" s="333"/>
      <c r="J69" s="102"/>
      <c r="K69" s="102"/>
      <c r="L69" s="102"/>
      <c r="M69" s="102"/>
      <c r="N69" s="102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457"/>
      <c r="AG69" s="331"/>
      <c r="AH69" s="331"/>
      <c r="AI69" s="331"/>
      <c r="AJ69" s="332"/>
      <c r="AK69" s="332"/>
      <c r="AL69" s="332"/>
      <c r="AM69" s="116"/>
      <c r="AN69" s="117"/>
    </row>
    <row r="70" spans="1:40">
      <c r="A70" s="60"/>
      <c r="B70" s="172"/>
      <c r="C70" s="173"/>
      <c r="D70" s="456"/>
      <c r="E70" s="331"/>
      <c r="F70" s="331"/>
      <c r="G70" s="333"/>
      <c r="H70" s="331"/>
      <c r="I70" s="333"/>
      <c r="J70" s="102"/>
      <c r="K70" s="102"/>
      <c r="L70" s="102"/>
      <c r="M70" s="102"/>
      <c r="N70" s="102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457"/>
      <c r="AG70" s="331"/>
      <c r="AH70" s="331"/>
      <c r="AI70" s="331"/>
      <c r="AJ70" s="332"/>
      <c r="AK70" s="332"/>
      <c r="AL70" s="332"/>
      <c r="AM70" s="116"/>
      <c r="AN70" s="117"/>
    </row>
    <row r="71" spans="1:40">
      <c r="A71" s="60"/>
      <c r="B71" s="172"/>
      <c r="C71" s="173"/>
      <c r="D71" s="456"/>
      <c r="E71" s="331"/>
      <c r="F71" s="331"/>
      <c r="G71" s="333"/>
      <c r="H71" s="331"/>
      <c r="I71" s="333"/>
      <c r="J71" s="102"/>
      <c r="K71" s="102"/>
      <c r="L71" s="102"/>
      <c r="M71" s="102"/>
      <c r="N71" s="102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457"/>
      <c r="AG71" s="331"/>
      <c r="AH71" s="331"/>
      <c r="AI71" s="331"/>
      <c r="AJ71" s="332"/>
      <c r="AK71" s="332"/>
      <c r="AL71" s="332"/>
      <c r="AM71" s="116"/>
      <c r="AN71" s="117"/>
    </row>
    <row r="72" spans="1:40">
      <c r="A72" s="60"/>
      <c r="B72" s="172"/>
      <c r="C72" s="173"/>
      <c r="D72" s="456"/>
      <c r="E72" s="331"/>
      <c r="F72" s="331"/>
      <c r="G72" s="333"/>
      <c r="H72" s="331"/>
      <c r="I72" s="333"/>
      <c r="J72" s="102"/>
      <c r="K72" s="102"/>
      <c r="L72" s="102"/>
      <c r="M72" s="102"/>
      <c r="N72" s="102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457"/>
      <c r="AG72" s="331"/>
      <c r="AH72" s="331"/>
      <c r="AI72" s="331"/>
      <c r="AJ72" s="332"/>
      <c r="AK72" s="332"/>
      <c r="AL72" s="332"/>
      <c r="AM72" s="116"/>
      <c r="AN72" s="117"/>
    </row>
    <row r="73" spans="1:40">
      <c r="A73" s="60"/>
      <c r="B73" s="172"/>
      <c r="C73" s="173"/>
      <c r="D73" s="456"/>
      <c r="E73" s="331"/>
      <c r="F73" s="331"/>
      <c r="G73" s="333"/>
      <c r="H73" s="331"/>
      <c r="I73" s="333"/>
      <c r="J73" s="102"/>
      <c r="K73" s="102"/>
      <c r="L73" s="102"/>
      <c r="M73" s="102"/>
      <c r="N73" s="102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457"/>
      <c r="AG73" s="331"/>
      <c r="AH73" s="331"/>
      <c r="AI73" s="331"/>
      <c r="AJ73" s="332"/>
      <c r="AK73" s="332"/>
      <c r="AL73" s="332"/>
      <c r="AM73" s="116"/>
      <c r="AN73" s="117"/>
    </row>
    <row r="74" spans="1:40">
      <c r="A74" s="60"/>
      <c r="B74" s="172"/>
      <c r="C74" s="173"/>
      <c r="D74" s="456"/>
      <c r="E74" s="331"/>
      <c r="F74" s="331"/>
      <c r="G74" s="333"/>
      <c r="H74" s="331"/>
      <c r="I74" s="333"/>
      <c r="J74" s="102"/>
      <c r="K74" s="102"/>
      <c r="L74" s="102"/>
      <c r="M74" s="102"/>
      <c r="N74" s="102"/>
      <c r="O74" s="331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1"/>
      <c r="AA74" s="331"/>
      <c r="AB74" s="331"/>
      <c r="AC74" s="331"/>
      <c r="AD74" s="331"/>
      <c r="AE74" s="331"/>
      <c r="AF74" s="457"/>
      <c r="AG74" s="331"/>
      <c r="AH74" s="331"/>
      <c r="AI74" s="331"/>
      <c r="AJ74" s="332"/>
      <c r="AK74" s="332"/>
      <c r="AL74" s="332"/>
      <c r="AM74" s="116"/>
      <c r="AN74" s="117"/>
    </row>
    <row r="75" spans="1:40">
      <c r="A75" s="191"/>
      <c r="C75" s="173"/>
      <c r="D75" s="456"/>
      <c r="E75" s="331"/>
      <c r="F75" s="331"/>
      <c r="G75" s="333"/>
      <c r="H75" s="331"/>
      <c r="I75" s="333"/>
      <c r="J75" s="102"/>
      <c r="K75" s="102"/>
      <c r="L75" s="102"/>
      <c r="M75" s="102"/>
      <c r="N75" s="102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457"/>
      <c r="AG75" s="331"/>
      <c r="AH75" s="331"/>
      <c r="AI75" s="331"/>
      <c r="AJ75" s="332"/>
      <c r="AK75" s="332"/>
      <c r="AL75" s="332"/>
      <c r="AM75" s="116"/>
      <c r="AN75" s="117"/>
    </row>
    <row r="76" spans="1:40">
      <c r="A76" s="191"/>
      <c r="C76" s="173"/>
      <c r="D76" s="456"/>
      <c r="E76" s="331"/>
      <c r="F76" s="331"/>
      <c r="G76" s="333"/>
      <c r="H76" s="331"/>
      <c r="I76" s="333"/>
      <c r="J76" s="102"/>
      <c r="K76" s="102"/>
      <c r="L76" s="102"/>
      <c r="M76" s="102"/>
      <c r="N76" s="102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457"/>
      <c r="AG76" s="331"/>
      <c r="AH76" s="331"/>
      <c r="AI76" s="331"/>
      <c r="AJ76" s="332"/>
      <c r="AK76" s="332"/>
      <c r="AL76" s="332"/>
      <c r="AM76" s="116"/>
      <c r="AN76" s="117"/>
    </row>
    <row r="77" spans="1:40">
      <c r="A77" s="191"/>
      <c r="C77" s="173"/>
      <c r="D77" s="456"/>
      <c r="E77" s="331"/>
      <c r="F77" s="331"/>
      <c r="G77" s="333"/>
      <c r="H77" s="331"/>
      <c r="I77" s="333"/>
      <c r="J77" s="102"/>
      <c r="K77" s="102"/>
      <c r="L77" s="102"/>
      <c r="M77" s="102"/>
      <c r="N77" s="102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457"/>
      <c r="AG77" s="331"/>
      <c r="AH77" s="331"/>
      <c r="AI77" s="331"/>
      <c r="AJ77" s="332"/>
      <c r="AK77" s="332"/>
      <c r="AL77" s="332"/>
      <c r="AM77" s="116"/>
      <c r="AN77" s="117"/>
    </row>
    <row r="78" spans="1:40">
      <c r="A78" s="191"/>
      <c r="C78" s="173"/>
      <c r="D78" s="456"/>
      <c r="E78" s="331"/>
      <c r="F78" s="331"/>
      <c r="G78" s="333"/>
      <c r="H78" s="331"/>
      <c r="I78" s="333"/>
      <c r="J78" s="102"/>
      <c r="K78" s="102"/>
      <c r="L78" s="102"/>
      <c r="M78" s="102"/>
      <c r="N78" s="102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457"/>
      <c r="AG78" s="331"/>
      <c r="AH78" s="331"/>
      <c r="AI78" s="331"/>
      <c r="AJ78" s="332"/>
      <c r="AK78" s="332"/>
      <c r="AL78" s="332"/>
      <c r="AM78" s="116"/>
      <c r="AN78" s="117"/>
    </row>
    <row r="79" ht="14.75" spans="1:40">
      <c r="A79" s="191"/>
      <c r="C79" s="173"/>
      <c r="D79" s="456"/>
      <c r="E79" s="331"/>
      <c r="F79" s="331"/>
      <c r="G79" s="333"/>
      <c r="H79" s="331"/>
      <c r="I79" s="333"/>
      <c r="J79" s="102"/>
      <c r="K79" s="102"/>
      <c r="L79" s="102"/>
      <c r="M79" s="102"/>
      <c r="N79" s="102"/>
      <c r="O79" s="331"/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457"/>
      <c r="AG79" s="331"/>
      <c r="AH79" s="331"/>
      <c r="AI79" s="331"/>
      <c r="AJ79" s="332"/>
      <c r="AK79" s="332"/>
      <c r="AL79" s="332"/>
      <c r="AM79" s="116"/>
      <c r="AN79" s="117"/>
    </row>
    <row r="80" ht="35.7" customHeight="1" spans="1:40">
      <c r="A80" s="174"/>
      <c r="B80" s="175" t="s">
        <v>94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76"/>
      <c r="AN80" s="115"/>
    </row>
    <row r="81" spans="1:25">
      <c r="A81" s="4"/>
      <c r="C81" s="35" t="s">
        <v>211</v>
      </c>
      <c r="H81" s="57"/>
      <c r="Y81" s="433"/>
    </row>
  </sheetData>
  <mergeCells count="13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B80:AM80"/>
  </mergeCells>
  <conditionalFormatting sqref="AM1:AM2;AM4:AM7;AM81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2" fitToHeight="0" orientation="portrait"/>
  <headerFooter/>
  <rowBreaks count="1" manualBreakCount="1">
    <brk id="80" max="3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92"/>
  <sheetViews>
    <sheetView view="pageBreakPreview" zoomScale="60" zoomScalePageLayoutView="60" zoomScaleNormal="90" workbookViewId="0">
      <selection activeCell="AM21" sqref="AM21"/>
    </sheetView>
  </sheetViews>
  <sheetFormatPr defaultColWidth="9.10909090909091" defaultRowHeight="14"/>
  <cols>
    <col min="1" max="1" width="9.44545454545455" style="33" customWidth="1"/>
    <col min="2" max="2" width="72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spans="1:25">
      <c r="A5" s="4"/>
      <c r="F5" s="40"/>
      <c r="H5" s="57"/>
      <c r="Y5" s="433"/>
    </row>
    <row r="6" ht="14.4" customHeight="1" spans="1:40">
      <c r="A6" s="39" t="s">
        <v>411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25">
      <c r="A7" s="4"/>
      <c r="F7" s="40"/>
      <c r="H7" s="57"/>
      <c r="Y7" s="433"/>
    </row>
    <row r="8" ht="14.75" spans="1:25">
      <c r="A8" s="4" t="s">
        <v>173</v>
      </c>
      <c r="E8" s="33"/>
      <c r="F8" s="39"/>
      <c r="G8" s="39"/>
      <c r="H8" s="5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Y8" s="433"/>
    </row>
    <row r="9" ht="14.75" spans="1:40">
      <c r="A9" s="41" t="s">
        <v>39</v>
      </c>
      <c r="B9" s="42" t="s">
        <v>40</v>
      </c>
      <c r="C9" s="43" t="s">
        <v>41</v>
      </c>
      <c r="D9" s="44" t="s">
        <v>42</v>
      </c>
      <c r="E9" s="47" t="s">
        <v>43</v>
      </c>
      <c r="F9" s="47" t="s">
        <v>43</v>
      </c>
      <c r="G9" s="89" t="s">
        <v>43</v>
      </c>
      <c r="H9" s="45" t="s">
        <v>43</v>
      </c>
      <c r="I9" s="46" t="s">
        <v>43</v>
      </c>
      <c r="J9" s="89" t="s">
        <v>43</v>
      </c>
      <c r="K9" s="89" t="s">
        <v>43</v>
      </c>
      <c r="L9" s="45" t="s">
        <v>43</v>
      </c>
      <c r="M9" s="46" t="s">
        <v>43</v>
      </c>
      <c r="N9" s="47" t="s">
        <v>43</v>
      </c>
      <c r="O9" s="47" t="s">
        <v>43</v>
      </c>
      <c r="P9" s="45" t="s">
        <v>43</v>
      </c>
      <c r="Q9" s="245" t="s">
        <v>43</v>
      </c>
      <c r="R9" s="245" t="s">
        <v>43</v>
      </c>
      <c r="S9" s="245" t="s">
        <v>43</v>
      </c>
      <c r="T9" s="245" t="s">
        <v>43</v>
      </c>
      <c r="U9" s="245" t="s">
        <v>43</v>
      </c>
      <c r="V9" s="245" t="s">
        <v>43</v>
      </c>
      <c r="W9" s="245" t="s">
        <v>43</v>
      </c>
      <c r="X9" s="245" t="s">
        <v>43</v>
      </c>
      <c r="Y9" s="245" t="s">
        <v>43</v>
      </c>
      <c r="Z9" s="245" t="s">
        <v>43</v>
      </c>
      <c r="AA9" s="245" t="s">
        <v>43</v>
      </c>
      <c r="AB9" s="434" t="s">
        <v>43</v>
      </c>
      <c r="AC9" s="45" t="s">
        <v>43</v>
      </c>
      <c r="AD9" s="45" t="s">
        <v>43</v>
      </c>
      <c r="AE9" s="45" t="s">
        <v>43</v>
      </c>
      <c r="AF9" s="45" t="s">
        <v>43</v>
      </c>
      <c r="AG9" s="45" t="s">
        <v>43</v>
      </c>
      <c r="AH9" s="45" t="s">
        <v>43</v>
      </c>
      <c r="AI9" s="45" t="s">
        <v>43</v>
      </c>
      <c r="AJ9" s="89" t="s">
        <v>44</v>
      </c>
      <c r="AK9" s="89" t="s">
        <v>44</v>
      </c>
      <c r="AL9" s="45" t="s">
        <v>44</v>
      </c>
      <c r="AM9" s="168" t="s">
        <v>175</v>
      </c>
      <c r="AN9" s="115" t="s">
        <v>46</v>
      </c>
    </row>
    <row r="10" ht="14.4" customHeight="1" spans="1:40">
      <c r="A10" s="132"/>
      <c r="B10" s="133"/>
      <c r="C10" s="134"/>
      <c r="D10" s="51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237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132">
        <v>3400</v>
      </c>
      <c r="B11" s="286" t="s">
        <v>412</v>
      </c>
      <c r="C11" s="173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237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="33" customFormat="1" spans="1:40">
      <c r="A12" s="132"/>
      <c r="B12" s="133"/>
      <c r="C12" s="173"/>
      <c r="D12" s="35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237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16"/>
      <c r="AN12" s="117"/>
    </row>
    <row r="13" s="33" customFormat="1" spans="1:40">
      <c r="A13" s="423" t="s">
        <v>86</v>
      </c>
      <c r="B13" s="424" t="s">
        <v>413</v>
      </c>
      <c r="C13" s="425"/>
      <c r="D13" s="426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21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169"/>
      <c r="AN13" s="170"/>
    </row>
    <row r="14" s="33" customFormat="1" spans="1:40">
      <c r="A14" s="847" t="s">
        <v>303</v>
      </c>
      <c r="B14" s="424" t="s">
        <v>414</v>
      </c>
      <c r="C14" s="425"/>
      <c r="D14" s="426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21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169"/>
      <c r="AN14" s="170"/>
    </row>
    <row r="15" s="33" customFormat="1" spans="1:40">
      <c r="A15" s="423"/>
      <c r="B15" s="424" t="s">
        <v>415</v>
      </c>
      <c r="C15" s="425" t="s">
        <v>226</v>
      </c>
      <c r="D15" s="428">
        <v>4761</v>
      </c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21">
        <v>190</v>
      </c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169"/>
      <c r="AN15" s="170"/>
    </row>
    <row r="16" s="33" customFormat="1" spans="1:40">
      <c r="A16" s="423"/>
      <c r="B16" s="38"/>
      <c r="C16" s="411"/>
      <c r="D16" s="412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21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169"/>
      <c r="AN16" s="170"/>
    </row>
    <row r="17" s="33" customFormat="1" spans="1:40">
      <c r="A17" s="423"/>
      <c r="B17" s="424"/>
      <c r="C17" s="425"/>
      <c r="D17" s="426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21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169"/>
      <c r="AN17" s="170"/>
    </row>
    <row r="18" s="33" customFormat="1" spans="1:40">
      <c r="A18" s="423" t="s">
        <v>88</v>
      </c>
      <c r="B18" s="424" t="s">
        <v>416</v>
      </c>
      <c r="C18" s="425"/>
      <c r="D18" s="426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21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169"/>
      <c r="AN18" s="170"/>
    </row>
    <row r="19" s="33" customFormat="1" spans="1:40">
      <c r="A19" s="423"/>
      <c r="B19" s="424"/>
      <c r="C19" s="425"/>
      <c r="D19" s="426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21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169"/>
      <c r="AN19" s="170"/>
    </row>
    <row r="20" s="33" customFormat="1" spans="1:40">
      <c r="A20" s="848" t="s">
        <v>303</v>
      </c>
      <c r="B20" s="424" t="s">
        <v>417</v>
      </c>
      <c r="C20" s="425"/>
      <c r="D20" s="426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21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169"/>
      <c r="AN20" s="170"/>
    </row>
    <row r="21" s="33" customFormat="1" spans="1:40">
      <c r="A21" s="423"/>
      <c r="B21" s="424" t="s">
        <v>415</v>
      </c>
      <c r="C21" s="425" t="s">
        <v>226</v>
      </c>
      <c r="D21" s="430">
        <v>4933.5</v>
      </c>
      <c r="E21" s="413"/>
      <c r="F21" s="413">
        <v>795</v>
      </c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21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169"/>
      <c r="AN21" s="170"/>
    </row>
    <row r="22" s="33" customFormat="1" spans="1:40">
      <c r="A22" s="423"/>
      <c r="B22" s="424"/>
      <c r="C22" s="425"/>
      <c r="D22" s="426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21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169"/>
      <c r="AN22" s="170"/>
    </row>
    <row r="23" s="33" customFormat="1" spans="1:40">
      <c r="A23" s="431">
        <v>34.03</v>
      </c>
      <c r="B23" s="424" t="s">
        <v>418</v>
      </c>
      <c r="C23" s="411"/>
      <c r="D23" s="412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21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169"/>
      <c r="AN23" s="170"/>
    </row>
    <row r="24" s="33" customFormat="1" spans="1:40">
      <c r="A24" s="432"/>
      <c r="B24" s="424" t="s">
        <v>419</v>
      </c>
      <c r="C24" s="425" t="s">
        <v>226</v>
      </c>
      <c r="D24" s="430">
        <v>5180.18</v>
      </c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21">
        <v>190</v>
      </c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169"/>
      <c r="AN24" s="170"/>
    </row>
    <row r="25" s="33" customFormat="1" spans="1:40">
      <c r="A25" s="132"/>
      <c r="B25" s="424"/>
      <c r="C25" s="173"/>
      <c r="D25" s="35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237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16"/>
      <c r="AN25" s="117"/>
    </row>
    <row r="26" s="33" customFormat="1" spans="1:40">
      <c r="A26" s="198"/>
      <c r="C26" s="173"/>
      <c r="D26" s="35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237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16"/>
      <c r="AN26" s="117"/>
    </row>
    <row r="27" s="33" customFormat="1" spans="1:40">
      <c r="A27" s="191" t="s">
        <v>420</v>
      </c>
      <c r="B27" s="33" t="s">
        <v>421</v>
      </c>
      <c r="C27" s="173"/>
      <c r="D27" s="3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237"/>
      <c r="AC27" s="190"/>
      <c r="AD27" s="190"/>
      <c r="AE27" s="190"/>
      <c r="AF27" s="190"/>
      <c r="AG27" s="190"/>
      <c r="AH27" s="190"/>
      <c r="AI27" s="190"/>
      <c r="AJ27" s="190"/>
      <c r="AK27" s="435"/>
      <c r="AL27" s="190"/>
      <c r="AM27" s="116"/>
      <c r="AN27" s="117"/>
    </row>
    <row r="28" s="33" customFormat="1" spans="1:40">
      <c r="A28" s="191"/>
      <c r="B28" s="33" t="s">
        <v>422</v>
      </c>
      <c r="C28" s="173" t="s">
        <v>423</v>
      </c>
      <c r="D28" s="35">
        <v>100410.53</v>
      </c>
      <c r="E28" s="190"/>
      <c r="F28" s="190">
        <v>15</v>
      </c>
      <c r="G28" s="190">
        <v>16</v>
      </c>
      <c r="H28" s="190">
        <v>7.5</v>
      </c>
      <c r="I28" s="190">
        <v>17</v>
      </c>
      <c r="J28" s="190"/>
      <c r="K28" s="190">
        <v>8</v>
      </c>
      <c r="L28" s="190">
        <v>7</v>
      </c>
      <c r="M28" s="190"/>
      <c r="N28" s="190"/>
      <c r="O28" s="190">
        <v>8</v>
      </c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237"/>
      <c r="AC28" s="190">
        <v>16</v>
      </c>
      <c r="AD28" s="190">
        <v>5.24</v>
      </c>
      <c r="AE28" s="403">
        <v>7</v>
      </c>
      <c r="AF28" s="403">
        <v>10</v>
      </c>
      <c r="AG28" s="190"/>
      <c r="AH28" s="190">
        <v>5.24</v>
      </c>
      <c r="AI28" s="190">
        <v>5.24</v>
      </c>
      <c r="AJ28" s="190"/>
      <c r="AK28" s="436">
        <v>15</v>
      </c>
      <c r="AL28" s="190">
        <v>13</v>
      </c>
      <c r="AM28" s="116"/>
      <c r="AN28" s="117"/>
    </row>
    <row r="29" s="33" customFormat="1" spans="1:40">
      <c r="A29" s="191"/>
      <c r="C29" s="173"/>
      <c r="D29" s="35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237"/>
      <c r="AC29" s="190"/>
      <c r="AD29" s="190"/>
      <c r="AE29" s="403"/>
      <c r="AF29" s="403"/>
      <c r="AG29" s="190"/>
      <c r="AH29" s="190"/>
      <c r="AI29" s="190"/>
      <c r="AJ29" s="190"/>
      <c r="AK29" s="435"/>
      <c r="AL29" s="190"/>
      <c r="AM29" s="116"/>
      <c r="AN29" s="117"/>
    </row>
    <row r="30" s="33" customFormat="1" spans="1:40">
      <c r="A30" s="269"/>
      <c r="B30" s="275"/>
      <c r="C30" s="173"/>
      <c r="D30" s="35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237"/>
      <c r="AC30" s="190"/>
      <c r="AD30" s="190"/>
      <c r="AE30" s="403"/>
      <c r="AF30" s="403"/>
      <c r="AG30" s="190"/>
      <c r="AH30" s="190"/>
      <c r="AI30" s="190"/>
      <c r="AJ30" s="190"/>
      <c r="AK30" s="190"/>
      <c r="AL30" s="190"/>
      <c r="AM30" s="116"/>
      <c r="AN30" s="117"/>
    </row>
    <row r="31" s="33" customFormat="1" spans="1:40">
      <c r="A31" s="191"/>
      <c r="C31" s="173"/>
      <c r="D31" s="35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237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16"/>
      <c r="AN31" s="117"/>
    </row>
    <row r="32" s="33" customFormat="1" spans="1:40">
      <c r="A32" s="191"/>
      <c r="C32" s="173"/>
      <c r="D32" s="35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237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16"/>
      <c r="AN32" s="117"/>
    </row>
    <row r="33" s="33" customFormat="1" spans="1:40">
      <c r="A33" s="191"/>
      <c r="C33" s="173"/>
      <c r="D33" s="3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237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</row>
    <row r="34" spans="1:40">
      <c r="A34" s="191"/>
      <c r="C34" s="17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237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16"/>
      <c r="AN34" s="117"/>
    </row>
    <row r="35" spans="1:40">
      <c r="A35" s="198"/>
      <c r="C35" s="173"/>
      <c r="D35" s="86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237"/>
      <c r="AC35" s="64"/>
      <c r="AD35" s="64"/>
      <c r="AE35" s="403"/>
      <c r="AF35" s="403"/>
      <c r="AG35" s="64"/>
      <c r="AH35" s="64"/>
      <c r="AI35" s="64"/>
      <c r="AJ35" s="64"/>
      <c r="AK35" s="64"/>
      <c r="AL35" s="64"/>
      <c r="AM35" s="116"/>
      <c r="AN35" s="117"/>
    </row>
    <row r="36" spans="1:40">
      <c r="A36" s="198"/>
      <c r="C36" s="17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237"/>
      <c r="AC36" s="64"/>
      <c r="AD36" s="64"/>
      <c r="AE36" s="403"/>
      <c r="AF36" s="403"/>
      <c r="AG36" s="64"/>
      <c r="AH36" s="64"/>
      <c r="AI36" s="64"/>
      <c r="AJ36" s="64"/>
      <c r="AK36" s="64"/>
      <c r="AL36" s="64"/>
      <c r="AM36" s="116"/>
      <c r="AN36" s="117"/>
    </row>
    <row r="37" spans="1:40">
      <c r="A37" s="198"/>
      <c r="C37" s="173"/>
      <c r="D37" s="86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237"/>
      <c r="AC37" s="64"/>
      <c r="AD37" s="64"/>
      <c r="AE37" s="403"/>
      <c r="AF37" s="403"/>
      <c r="AG37" s="64"/>
      <c r="AH37" s="64"/>
      <c r="AI37" s="64"/>
      <c r="AJ37" s="64"/>
      <c r="AK37" s="64"/>
      <c r="AL37" s="64"/>
      <c r="AM37" s="116"/>
      <c r="AN37" s="117"/>
    </row>
    <row r="38" spans="1:40">
      <c r="A38" s="191"/>
      <c r="C38" s="17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237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16"/>
      <c r="AN38" s="117"/>
    </row>
    <row r="39" spans="1:40">
      <c r="A39" s="191"/>
      <c r="C39" s="17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237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117"/>
    </row>
    <row r="40" spans="1:40">
      <c r="A40" s="191"/>
      <c r="C40" s="17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237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117"/>
    </row>
    <row r="41" spans="1:40">
      <c r="A41" s="191"/>
      <c r="C41" s="17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237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198"/>
      <c r="C42" s="17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237"/>
      <c r="AC42" s="64"/>
      <c r="AD42" s="64"/>
      <c r="AE42" s="403"/>
      <c r="AF42" s="403"/>
      <c r="AG42" s="64"/>
      <c r="AH42" s="64"/>
      <c r="AI42" s="64"/>
      <c r="AJ42" s="64"/>
      <c r="AK42" s="435"/>
      <c r="AL42" s="64"/>
      <c r="AM42" s="116"/>
      <c r="AN42" s="117"/>
    </row>
    <row r="43" spans="1:40">
      <c r="A43" s="191"/>
      <c r="C43" s="17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237"/>
      <c r="AC43" s="64"/>
      <c r="AD43" s="64"/>
      <c r="AE43" s="403"/>
      <c r="AF43" s="403"/>
      <c r="AG43" s="64"/>
      <c r="AH43" s="64"/>
      <c r="AI43" s="64"/>
      <c r="AJ43" s="64"/>
      <c r="AK43" s="435"/>
      <c r="AL43" s="64"/>
      <c r="AM43" s="116"/>
      <c r="AN43" s="117"/>
    </row>
    <row r="44" spans="1:40">
      <c r="A44" s="191"/>
      <c r="C44" s="17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237"/>
      <c r="AC44" s="190"/>
      <c r="AD44" s="190"/>
      <c r="AE44" s="190"/>
      <c r="AF44" s="190"/>
      <c r="AG44" s="190"/>
      <c r="AH44" s="190"/>
      <c r="AI44" s="190"/>
      <c r="AJ44" s="190"/>
      <c r="AK44" s="435"/>
      <c r="AL44" s="190"/>
      <c r="AM44" s="116"/>
      <c r="AN44" s="117"/>
    </row>
    <row r="45" spans="1:40">
      <c r="A45" s="191"/>
      <c r="C45" s="17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237"/>
      <c r="AC45" s="190"/>
      <c r="AD45" s="190"/>
      <c r="AE45" s="190"/>
      <c r="AF45" s="190"/>
      <c r="AG45" s="190"/>
      <c r="AH45" s="190"/>
      <c r="AI45" s="190"/>
      <c r="AJ45" s="190"/>
      <c r="AK45" s="435"/>
      <c r="AL45" s="190"/>
      <c r="AM45" s="116"/>
      <c r="AN45" s="117"/>
    </row>
    <row r="46" spans="1:40">
      <c r="A46" s="191"/>
      <c r="C46" s="173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237"/>
      <c r="AC46" s="190"/>
      <c r="AD46" s="190"/>
      <c r="AE46" s="403"/>
      <c r="AF46" s="403"/>
      <c r="AG46" s="190"/>
      <c r="AH46" s="190"/>
      <c r="AI46" s="190"/>
      <c r="AJ46" s="190"/>
      <c r="AK46" s="436"/>
      <c r="AL46" s="190"/>
      <c r="AM46" s="116"/>
      <c r="AN46" s="117"/>
    </row>
    <row r="47" spans="1:40">
      <c r="A47" s="191"/>
      <c r="C47" s="173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237"/>
      <c r="AC47" s="190"/>
      <c r="AD47" s="190"/>
      <c r="AE47" s="403"/>
      <c r="AF47" s="403"/>
      <c r="AG47" s="190"/>
      <c r="AH47" s="190"/>
      <c r="AI47" s="190"/>
      <c r="AJ47" s="190"/>
      <c r="AK47" s="435"/>
      <c r="AL47" s="190"/>
      <c r="AM47" s="116"/>
      <c r="AN47" s="117"/>
    </row>
    <row r="48" spans="1:40">
      <c r="A48" s="269"/>
      <c r="B48" s="275"/>
      <c r="C48" s="173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237"/>
      <c r="AC48" s="190"/>
      <c r="AD48" s="190"/>
      <c r="AE48" s="403"/>
      <c r="AF48" s="403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269"/>
      <c r="B49" s="275"/>
      <c r="C49" s="173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237"/>
      <c r="AC49" s="190"/>
      <c r="AD49" s="190"/>
      <c r="AE49" s="403"/>
      <c r="AF49" s="403"/>
      <c r="AG49" s="190"/>
      <c r="AH49" s="190"/>
      <c r="AI49" s="190"/>
      <c r="AJ49" s="190"/>
      <c r="AK49" s="190"/>
      <c r="AL49" s="190"/>
      <c r="AM49" s="116"/>
      <c r="AN49" s="117"/>
    </row>
    <row r="50" spans="1:40">
      <c r="A50" s="269"/>
      <c r="B50" s="275"/>
      <c r="C50" s="173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237"/>
      <c r="AC50" s="190"/>
      <c r="AD50" s="190"/>
      <c r="AE50" s="403"/>
      <c r="AF50" s="403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269"/>
      <c r="B51" s="275"/>
      <c r="C51" s="173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237"/>
      <c r="AC51" s="190"/>
      <c r="AD51" s="190"/>
      <c r="AE51" s="403"/>
      <c r="AF51" s="403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269"/>
      <c r="B52" s="275"/>
      <c r="C52" s="173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237"/>
      <c r="AC52" s="190"/>
      <c r="AD52" s="190"/>
      <c r="AE52" s="403"/>
      <c r="AF52" s="403"/>
      <c r="AG52" s="190"/>
      <c r="AH52" s="190"/>
      <c r="AI52" s="190"/>
      <c r="AJ52" s="190"/>
      <c r="AK52" s="190"/>
      <c r="AL52" s="190"/>
      <c r="AM52" s="116"/>
      <c r="AN52" s="117"/>
    </row>
    <row r="53" spans="1:40">
      <c r="A53" s="269"/>
      <c r="B53" s="275"/>
      <c r="C53" s="173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237"/>
      <c r="AC53" s="190"/>
      <c r="AD53" s="190"/>
      <c r="AE53" s="403"/>
      <c r="AF53" s="403"/>
      <c r="AG53" s="190"/>
      <c r="AH53" s="190"/>
      <c r="AI53" s="190"/>
      <c r="AJ53" s="190"/>
      <c r="AK53" s="190"/>
      <c r="AL53" s="190"/>
      <c r="AM53" s="116"/>
      <c r="AN53" s="117"/>
    </row>
    <row r="54" spans="1:40">
      <c r="A54" s="269"/>
      <c r="B54" s="275"/>
      <c r="C54" s="173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237"/>
      <c r="AC54" s="190"/>
      <c r="AD54" s="190"/>
      <c r="AE54" s="403"/>
      <c r="AF54" s="403"/>
      <c r="AG54" s="190"/>
      <c r="AH54" s="190"/>
      <c r="AI54" s="190"/>
      <c r="AJ54" s="190"/>
      <c r="AK54" s="190"/>
      <c r="AL54" s="190"/>
      <c r="AM54" s="116"/>
      <c r="AN54" s="117"/>
    </row>
    <row r="55" spans="1:40">
      <c r="A55" s="269"/>
      <c r="B55" s="275"/>
      <c r="C55" s="173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237"/>
      <c r="AC55" s="190"/>
      <c r="AD55" s="190"/>
      <c r="AE55" s="403"/>
      <c r="AF55" s="403"/>
      <c r="AG55" s="190"/>
      <c r="AH55" s="190"/>
      <c r="AI55" s="190"/>
      <c r="AJ55" s="190"/>
      <c r="AK55" s="190"/>
      <c r="AL55" s="190"/>
      <c r="AM55" s="116"/>
      <c r="AN55" s="117"/>
    </row>
    <row r="56" spans="1:40">
      <c r="A56" s="269"/>
      <c r="B56" s="275"/>
      <c r="C56" s="173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237"/>
      <c r="AC56" s="190"/>
      <c r="AD56" s="190"/>
      <c r="AE56" s="403"/>
      <c r="AF56" s="403"/>
      <c r="AG56" s="190"/>
      <c r="AH56" s="190"/>
      <c r="AI56" s="190"/>
      <c r="AJ56" s="190"/>
      <c r="AK56" s="190"/>
      <c r="AL56" s="190"/>
      <c r="AM56" s="116"/>
      <c r="AN56" s="117"/>
    </row>
    <row r="57" spans="1:40">
      <c r="A57" s="269"/>
      <c r="B57" s="275"/>
      <c r="C57" s="173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237"/>
      <c r="AC57" s="190"/>
      <c r="AD57" s="190"/>
      <c r="AE57" s="403"/>
      <c r="AF57" s="403"/>
      <c r="AG57" s="190"/>
      <c r="AH57" s="190"/>
      <c r="AI57" s="190"/>
      <c r="AJ57" s="190"/>
      <c r="AK57" s="190"/>
      <c r="AL57" s="190"/>
      <c r="AM57" s="116"/>
      <c r="AN57" s="117"/>
    </row>
    <row r="58" spans="1:40">
      <c r="A58" s="269"/>
      <c r="B58" s="275"/>
      <c r="C58" s="173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237"/>
      <c r="AC58" s="190"/>
      <c r="AD58" s="190"/>
      <c r="AE58" s="403"/>
      <c r="AF58" s="403"/>
      <c r="AG58" s="190"/>
      <c r="AH58" s="190"/>
      <c r="AI58" s="190"/>
      <c r="AJ58" s="190"/>
      <c r="AK58" s="190"/>
      <c r="AL58" s="190"/>
      <c r="AM58" s="116"/>
      <c r="AN58" s="117"/>
    </row>
    <row r="59" spans="1:40">
      <c r="A59" s="269"/>
      <c r="B59" s="275"/>
      <c r="C59" s="173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237"/>
      <c r="AC59" s="190"/>
      <c r="AD59" s="190"/>
      <c r="AE59" s="403"/>
      <c r="AF59" s="403"/>
      <c r="AG59" s="190"/>
      <c r="AH59" s="190"/>
      <c r="AI59" s="190"/>
      <c r="AJ59" s="190"/>
      <c r="AK59" s="190"/>
      <c r="AL59" s="190"/>
      <c r="AM59" s="116"/>
      <c r="AN59" s="117"/>
    </row>
    <row r="60" spans="1:40">
      <c r="A60" s="269"/>
      <c r="B60" s="275"/>
      <c r="C60" s="173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237"/>
      <c r="AC60" s="190"/>
      <c r="AD60" s="190"/>
      <c r="AE60" s="403"/>
      <c r="AF60" s="403"/>
      <c r="AG60" s="190"/>
      <c r="AH60" s="190"/>
      <c r="AI60" s="190"/>
      <c r="AJ60" s="190"/>
      <c r="AK60" s="190"/>
      <c r="AL60" s="190"/>
      <c r="AM60" s="116"/>
      <c r="AN60" s="117"/>
    </row>
    <row r="61" spans="1:40">
      <c r="A61" s="269"/>
      <c r="B61" s="275"/>
      <c r="C61" s="173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237"/>
      <c r="AC61" s="190"/>
      <c r="AD61" s="190"/>
      <c r="AE61" s="403"/>
      <c r="AF61" s="403"/>
      <c r="AG61" s="190"/>
      <c r="AH61" s="190"/>
      <c r="AI61" s="190"/>
      <c r="AJ61" s="190"/>
      <c r="AK61" s="190"/>
      <c r="AL61" s="190"/>
      <c r="AM61" s="116"/>
      <c r="AN61" s="117"/>
    </row>
    <row r="62" spans="1:40">
      <c r="A62" s="269"/>
      <c r="B62" s="275"/>
      <c r="C62" s="173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237"/>
      <c r="AC62" s="190"/>
      <c r="AD62" s="190"/>
      <c r="AE62" s="403"/>
      <c r="AF62" s="403"/>
      <c r="AG62" s="190"/>
      <c r="AH62" s="190"/>
      <c r="AI62" s="190"/>
      <c r="AJ62" s="190"/>
      <c r="AK62" s="190"/>
      <c r="AL62" s="190"/>
      <c r="AM62" s="116"/>
      <c r="AN62" s="117"/>
    </row>
    <row r="63" spans="1:40">
      <c r="A63" s="269"/>
      <c r="B63" s="275"/>
      <c r="C63" s="173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237"/>
      <c r="AC63" s="190"/>
      <c r="AD63" s="190"/>
      <c r="AE63" s="403"/>
      <c r="AF63" s="403"/>
      <c r="AG63" s="190"/>
      <c r="AH63" s="190"/>
      <c r="AI63" s="190"/>
      <c r="AJ63" s="190"/>
      <c r="AK63" s="190"/>
      <c r="AL63" s="190"/>
      <c r="AM63" s="116"/>
      <c r="AN63" s="117"/>
    </row>
    <row r="64" spans="1:40">
      <c r="A64" s="269"/>
      <c r="B64" s="275"/>
      <c r="C64" s="173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237"/>
      <c r="AC64" s="190"/>
      <c r="AD64" s="190"/>
      <c r="AE64" s="403"/>
      <c r="AF64" s="403"/>
      <c r="AG64" s="190"/>
      <c r="AH64" s="190"/>
      <c r="AI64" s="190"/>
      <c r="AJ64" s="190"/>
      <c r="AK64" s="190"/>
      <c r="AL64" s="190"/>
      <c r="AM64" s="116"/>
      <c r="AN64" s="117"/>
    </row>
    <row r="65" spans="1:40">
      <c r="A65" s="269"/>
      <c r="B65" s="275"/>
      <c r="C65" s="173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237"/>
      <c r="AC65" s="190"/>
      <c r="AD65" s="190"/>
      <c r="AE65" s="403"/>
      <c r="AF65" s="403"/>
      <c r="AG65" s="190"/>
      <c r="AH65" s="190"/>
      <c r="AI65" s="190"/>
      <c r="AJ65" s="190"/>
      <c r="AK65" s="190"/>
      <c r="AL65" s="190"/>
      <c r="AM65" s="116"/>
      <c r="AN65" s="117"/>
    </row>
    <row r="66" spans="1:40">
      <c r="A66" s="269"/>
      <c r="B66" s="275"/>
      <c r="C66" s="173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237"/>
      <c r="AC66" s="190"/>
      <c r="AD66" s="190"/>
      <c r="AE66" s="403"/>
      <c r="AF66" s="403"/>
      <c r="AG66" s="190"/>
      <c r="AH66" s="190"/>
      <c r="AI66" s="190"/>
      <c r="AJ66" s="190"/>
      <c r="AK66" s="190"/>
      <c r="AL66" s="190"/>
      <c r="AM66" s="116"/>
      <c r="AN66" s="117"/>
    </row>
    <row r="67" spans="1:40">
      <c r="A67" s="269"/>
      <c r="B67" s="275"/>
      <c r="C67" s="173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237"/>
      <c r="AC67" s="190"/>
      <c r="AD67" s="190"/>
      <c r="AE67" s="403"/>
      <c r="AF67" s="403"/>
      <c r="AG67" s="190"/>
      <c r="AH67" s="190"/>
      <c r="AI67" s="190"/>
      <c r="AJ67" s="190"/>
      <c r="AK67" s="190"/>
      <c r="AL67" s="190"/>
      <c r="AM67" s="116"/>
      <c r="AN67" s="117"/>
    </row>
    <row r="68" spans="1:40">
      <c r="A68" s="269"/>
      <c r="B68" s="275"/>
      <c r="C68" s="173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237"/>
      <c r="AC68" s="190"/>
      <c r="AD68" s="190"/>
      <c r="AE68" s="403"/>
      <c r="AF68" s="403"/>
      <c r="AG68" s="190"/>
      <c r="AH68" s="190"/>
      <c r="AI68" s="190"/>
      <c r="AJ68" s="190"/>
      <c r="AK68" s="190"/>
      <c r="AL68" s="190"/>
      <c r="AM68" s="116"/>
      <c r="AN68" s="117"/>
    </row>
    <row r="69" spans="1:40">
      <c r="A69" s="269"/>
      <c r="B69" s="275"/>
      <c r="C69" s="173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237"/>
      <c r="AC69" s="190"/>
      <c r="AD69" s="190"/>
      <c r="AE69" s="403"/>
      <c r="AF69" s="403"/>
      <c r="AG69" s="190"/>
      <c r="AH69" s="190"/>
      <c r="AI69" s="190"/>
      <c r="AJ69" s="190"/>
      <c r="AK69" s="190"/>
      <c r="AL69" s="190"/>
      <c r="AM69" s="116"/>
      <c r="AN69" s="117"/>
    </row>
    <row r="70" spans="1:40">
      <c r="A70" s="269"/>
      <c r="B70" s="275"/>
      <c r="C70" s="173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237"/>
      <c r="AC70" s="190"/>
      <c r="AD70" s="190"/>
      <c r="AE70" s="403"/>
      <c r="AF70" s="403"/>
      <c r="AG70" s="190"/>
      <c r="AH70" s="190"/>
      <c r="AI70" s="190"/>
      <c r="AJ70" s="190"/>
      <c r="AK70" s="190"/>
      <c r="AL70" s="190"/>
      <c r="AM70" s="116"/>
      <c r="AN70" s="117"/>
    </row>
    <row r="71" spans="1:40">
      <c r="A71" s="269"/>
      <c r="B71" s="275"/>
      <c r="C71" s="173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237"/>
      <c r="AC71" s="190"/>
      <c r="AD71" s="190"/>
      <c r="AE71" s="403"/>
      <c r="AF71" s="403"/>
      <c r="AG71" s="190"/>
      <c r="AH71" s="190"/>
      <c r="AI71" s="190"/>
      <c r="AJ71" s="190"/>
      <c r="AK71" s="190"/>
      <c r="AL71" s="190"/>
      <c r="AM71" s="116"/>
      <c r="AN71" s="117"/>
    </row>
    <row r="72" spans="1:40">
      <c r="A72" s="269"/>
      <c r="B72" s="275"/>
      <c r="C72" s="173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237"/>
      <c r="AC72" s="190"/>
      <c r="AD72" s="190"/>
      <c r="AE72" s="403"/>
      <c r="AF72" s="403"/>
      <c r="AG72" s="190"/>
      <c r="AH72" s="190"/>
      <c r="AI72" s="190"/>
      <c r="AJ72" s="190"/>
      <c r="AK72" s="190"/>
      <c r="AL72" s="190"/>
      <c r="AM72" s="116"/>
      <c r="AN72" s="117"/>
    </row>
    <row r="73" spans="1:40">
      <c r="A73" s="269"/>
      <c r="B73" s="275"/>
      <c r="C73" s="173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237"/>
      <c r="AC73" s="190"/>
      <c r="AD73" s="190"/>
      <c r="AE73" s="403"/>
      <c r="AF73" s="403"/>
      <c r="AG73" s="190"/>
      <c r="AH73" s="190"/>
      <c r="AI73" s="190"/>
      <c r="AJ73" s="190"/>
      <c r="AK73" s="190"/>
      <c r="AL73" s="190"/>
      <c r="AM73" s="116"/>
      <c r="AN73" s="117"/>
    </row>
    <row r="74" spans="1:40">
      <c r="A74" s="269"/>
      <c r="B74" s="275"/>
      <c r="C74" s="173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237"/>
      <c r="AC74" s="190"/>
      <c r="AD74" s="190"/>
      <c r="AE74" s="403"/>
      <c r="AF74" s="403"/>
      <c r="AG74" s="190"/>
      <c r="AH74" s="190"/>
      <c r="AI74" s="190"/>
      <c r="AJ74" s="190"/>
      <c r="AK74" s="190"/>
      <c r="AL74" s="190"/>
      <c r="AM74" s="116"/>
      <c r="AN74" s="117"/>
    </row>
    <row r="75" spans="1:40">
      <c r="A75" s="269"/>
      <c r="B75" s="275"/>
      <c r="C75" s="173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237"/>
      <c r="AC75" s="190"/>
      <c r="AD75" s="190"/>
      <c r="AE75" s="403"/>
      <c r="AF75" s="403"/>
      <c r="AG75" s="190"/>
      <c r="AH75" s="190"/>
      <c r="AI75" s="190"/>
      <c r="AJ75" s="190"/>
      <c r="AK75" s="190"/>
      <c r="AL75" s="190"/>
      <c r="AM75" s="116"/>
      <c r="AN75" s="117"/>
    </row>
    <row r="76" spans="1:40">
      <c r="A76" s="269"/>
      <c r="B76" s="275"/>
      <c r="C76" s="173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237"/>
      <c r="AC76" s="190"/>
      <c r="AD76" s="190"/>
      <c r="AE76" s="403"/>
      <c r="AF76" s="403"/>
      <c r="AG76" s="190"/>
      <c r="AH76" s="190"/>
      <c r="AI76" s="190"/>
      <c r="AJ76" s="190"/>
      <c r="AK76" s="190"/>
      <c r="AL76" s="190"/>
      <c r="AM76" s="116"/>
      <c r="AN76" s="117"/>
    </row>
    <row r="77" spans="1:40">
      <c r="A77" s="269"/>
      <c r="B77" s="275"/>
      <c r="C77" s="173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237"/>
      <c r="AC77" s="190"/>
      <c r="AD77" s="190"/>
      <c r="AE77" s="403"/>
      <c r="AF77" s="403"/>
      <c r="AG77" s="190"/>
      <c r="AH77" s="190"/>
      <c r="AI77" s="190"/>
      <c r="AJ77" s="190"/>
      <c r="AK77" s="190"/>
      <c r="AL77" s="190"/>
      <c r="AM77" s="116"/>
      <c r="AN77" s="117"/>
    </row>
    <row r="78" spans="1:40">
      <c r="A78" s="269"/>
      <c r="B78" s="275"/>
      <c r="C78" s="173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237"/>
      <c r="AC78" s="190"/>
      <c r="AD78" s="190"/>
      <c r="AE78" s="403"/>
      <c r="AF78" s="403"/>
      <c r="AG78" s="190"/>
      <c r="AH78" s="190"/>
      <c r="AI78" s="190"/>
      <c r="AJ78" s="190"/>
      <c r="AK78" s="190"/>
      <c r="AL78" s="190"/>
      <c r="AM78" s="116"/>
      <c r="AN78" s="117"/>
    </row>
    <row r="79" spans="1:40">
      <c r="A79" s="269"/>
      <c r="B79" s="275"/>
      <c r="C79" s="173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237"/>
      <c r="AC79" s="190"/>
      <c r="AD79" s="190"/>
      <c r="AE79" s="403"/>
      <c r="AF79" s="403"/>
      <c r="AG79" s="190"/>
      <c r="AH79" s="190"/>
      <c r="AI79" s="190"/>
      <c r="AJ79" s="190"/>
      <c r="AK79" s="190"/>
      <c r="AL79" s="190"/>
      <c r="AM79" s="116"/>
      <c r="AN79" s="117"/>
    </row>
    <row r="80" spans="1:40">
      <c r="A80" s="269"/>
      <c r="B80" s="275"/>
      <c r="C80" s="173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237"/>
      <c r="AC80" s="190"/>
      <c r="AD80" s="190"/>
      <c r="AE80" s="403"/>
      <c r="AF80" s="403"/>
      <c r="AG80" s="190"/>
      <c r="AH80" s="190"/>
      <c r="AI80" s="190"/>
      <c r="AJ80" s="190"/>
      <c r="AK80" s="190"/>
      <c r="AL80" s="190"/>
      <c r="AM80" s="116"/>
      <c r="AN80" s="117"/>
    </row>
    <row r="81" spans="1:40">
      <c r="A81" s="269"/>
      <c r="B81" s="275"/>
      <c r="C81" s="173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237"/>
      <c r="AC81" s="190"/>
      <c r="AD81" s="190"/>
      <c r="AE81" s="403"/>
      <c r="AF81" s="403"/>
      <c r="AG81" s="190"/>
      <c r="AH81" s="190"/>
      <c r="AI81" s="190"/>
      <c r="AJ81" s="190"/>
      <c r="AK81" s="190"/>
      <c r="AL81" s="190"/>
      <c r="AM81" s="116"/>
      <c r="AN81" s="117"/>
    </row>
    <row r="82" spans="1:40">
      <c r="A82" s="269"/>
      <c r="B82" s="275"/>
      <c r="C82" s="173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237"/>
      <c r="AC82" s="190"/>
      <c r="AD82" s="190"/>
      <c r="AE82" s="403"/>
      <c r="AF82" s="403"/>
      <c r="AG82" s="190"/>
      <c r="AH82" s="190"/>
      <c r="AI82" s="190"/>
      <c r="AJ82" s="190"/>
      <c r="AK82" s="190"/>
      <c r="AL82" s="190"/>
      <c r="AM82" s="116"/>
      <c r="AN82" s="117"/>
    </row>
    <row r="83" spans="1:40">
      <c r="A83" s="269"/>
      <c r="B83" s="275"/>
      <c r="C83" s="173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237"/>
      <c r="AC83" s="190"/>
      <c r="AD83" s="190"/>
      <c r="AE83" s="403"/>
      <c r="AF83" s="403"/>
      <c r="AG83" s="190"/>
      <c r="AH83" s="190"/>
      <c r="AI83" s="190"/>
      <c r="AJ83" s="190"/>
      <c r="AK83" s="190"/>
      <c r="AL83" s="190"/>
      <c r="AM83" s="116"/>
      <c r="AN83" s="117"/>
    </row>
    <row r="84" spans="1:40">
      <c r="A84" s="191"/>
      <c r="B84" s="275"/>
      <c r="C84" s="173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237"/>
      <c r="AC84" s="190"/>
      <c r="AD84" s="190"/>
      <c r="AE84" s="403"/>
      <c r="AF84" s="403"/>
      <c r="AG84" s="190"/>
      <c r="AH84" s="190"/>
      <c r="AI84" s="190"/>
      <c r="AJ84" s="190"/>
      <c r="AK84" s="190"/>
      <c r="AL84" s="190"/>
      <c r="AM84" s="116"/>
      <c r="AN84" s="117"/>
    </row>
    <row r="85" spans="1:40">
      <c r="A85" s="198"/>
      <c r="B85" s="275"/>
      <c r="C85" s="173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237"/>
      <c r="AC85" s="190"/>
      <c r="AD85" s="190"/>
      <c r="AE85" s="403"/>
      <c r="AF85" s="403"/>
      <c r="AG85" s="190"/>
      <c r="AH85" s="190"/>
      <c r="AI85" s="190"/>
      <c r="AJ85" s="190"/>
      <c r="AK85" s="190"/>
      <c r="AL85" s="190"/>
      <c r="AM85" s="116"/>
      <c r="AN85" s="117"/>
    </row>
    <row r="86" spans="1:40">
      <c r="A86" s="198"/>
      <c r="B86" s="276"/>
      <c r="C86" s="173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237"/>
      <c r="AC86" s="190"/>
      <c r="AD86" s="190"/>
      <c r="AE86" s="403"/>
      <c r="AF86" s="403"/>
      <c r="AG86" s="190"/>
      <c r="AH86" s="190"/>
      <c r="AI86" s="190"/>
      <c r="AJ86" s="190"/>
      <c r="AK86" s="190"/>
      <c r="AL86" s="190"/>
      <c r="AM86" s="116"/>
      <c r="AN86" s="117"/>
    </row>
    <row r="87" spans="1:40">
      <c r="A87" s="191"/>
      <c r="C87" s="173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37"/>
      <c r="AC87" s="240"/>
      <c r="AD87" s="240"/>
      <c r="AE87" s="309"/>
      <c r="AF87" s="309"/>
      <c r="AG87" s="240"/>
      <c r="AH87" s="240"/>
      <c r="AI87" s="240"/>
      <c r="AJ87" s="240"/>
      <c r="AK87" s="438"/>
      <c r="AL87" s="240"/>
      <c r="AM87" s="116"/>
      <c r="AN87" s="117"/>
    </row>
    <row r="88" spans="1:40">
      <c r="A88" s="198"/>
      <c r="C88" s="173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237"/>
      <c r="AC88" s="190"/>
      <c r="AD88" s="190"/>
      <c r="AE88" s="190"/>
      <c r="AF88" s="190"/>
      <c r="AG88" s="190"/>
      <c r="AH88" s="190"/>
      <c r="AI88" s="190"/>
      <c r="AJ88" s="190"/>
      <c r="AK88" s="435"/>
      <c r="AL88" s="190"/>
      <c r="AM88" s="116"/>
      <c r="AN88" s="117"/>
    </row>
    <row r="89" spans="1:40">
      <c r="A89" s="198"/>
      <c r="C89" s="173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237"/>
      <c r="AC89" s="190"/>
      <c r="AD89" s="190"/>
      <c r="AE89" s="190"/>
      <c r="AF89" s="190"/>
      <c r="AG89" s="190"/>
      <c r="AH89" s="190"/>
      <c r="AI89" s="190"/>
      <c r="AJ89" s="190"/>
      <c r="AK89" s="435"/>
      <c r="AL89" s="190"/>
      <c r="AM89" s="116"/>
      <c r="AN89" s="117"/>
    </row>
    <row r="90" spans="1:40">
      <c r="A90" s="198"/>
      <c r="C90" s="173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237"/>
      <c r="AC90" s="190"/>
      <c r="AD90" s="190"/>
      <c r="AE90" s="190"/>
      <c r="AF90" s="190"/>
      <c r="AG90" s="190"/>
      <c r="AH90" s="190"/>
      <c r="AI90" s="190"/>
      <c r="AJ90" s="190"/>
      <c r="AK90" s="435"/>
      <c r="AL90" s="190"/>
      <c r="AM90" s="116"/>
      <c r="AN90" s="117"/>
    </row>
    <row r="91" ht="14.75" spans="1:40">
      <c r="A91" s="198"/>
      <c r="C91" s="173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237"/>
      <c r="AC91" s="190"/>
      <c r="AD91" s="190"/>
      <c r="AE91" s="190"/>
      <c r="AF91" s="190"/>
      <c r="AG91" s="190"/>
      <c r="AH91" s="190"/>
      <c r="AI91" s="190"/>
      <c r="AJ91" s="190"/>
      <c r="AK91" s="435"/>
      <c r="AL91" s="190"/>
      <c r="AM91" s="116"/>
      <c r="AN91" s="117"/>
    </row>
    <row r="92" ht="24.45" customHeight="1" spans="1:40">
      <c r="A92" s="437" t="s">
        <v>94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76"/>
      <c r="AN92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6:AN6"/>
    <mergeCell ref="A92:AM92"/>
  </mergeCells>
  <conditionalFormatting sqref="AM1:AM2;AM4:AM5;AM7:AM9;AM93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56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0"/>
  <sheetViews>
    <sheetView view="pageBreakPreview" zoomScale="70" zoomScalePageLayoutView="60" zoomScaleNormal="90" workbookViewId="0">
      <selection activeCell="D17" sqref="D17"/>
    </sheetView>
  </sheetViews>
  <sheetFormatPr defaultColWidth="9.10909090909091" defaultRowHeight="14"/>
  <cols>
    <col min="1" max="1" width="9.44545454545455" style="33" customWidth="1"/>
    <col min="2" max="2" width="50.8909090909091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spans="1:40">
      <c r="A5" s="4" t="s">
        <v>173</v>
      </c>
      <c r="X5" s="333"/>
      <c r="AN5" s="407" t="s">
        <v>424</v>
      </c>
    </row>
    <row r="6" spans="1:39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  <c r="AM6" s="407"/>
    </row>
    <row r="7" ht="14.75" spans="1:24">
      <c r="A7" s="4"/>
      <c r="X7" s="333"/>
    </row>
    <row r="8" ht="14.75" spans="1:40">
      <c r="A8" s="41" t="s">
        <v>39</v>
      </c>
      <c r="B8" s="42" t="s">
        <v>40</v>
      </c>
      <c r="C8" s="408" t="s">
        <v>41</v>
      </c>
      <c r="D8" s="44" t="s">
        <v>42</v>
      </c>
      <c r="E8" s="47" t="s">
        <v>43</v>
      </c>
      <c r="F8" s="47" t="s">
        <v>43</v>
      </c>
      <c r="G8" s="47" t="s">
        <v>43</v>
      </c>
      <c r="H8" s="47" t="s">
        <v>43</v>
      </c>
      <c r="I8" s="47" t="s">
        <v>43</v>
      </c>
      <c r="J8" s="47" t="s">
        <v>43</v>
      </c>
      <c r="K8" s="89" t="s">
        <v>43</v>
      </c>
      <c r="L8" s="45" t="s">
        <v>43</v>
      </c>
      <c r="M8" s="46" t="s">
        <v>43</v>
      </c>
      <c r="N8" s="47" t="s">
        <v>43</v>
      </c>
      <c r="O8" s="47" t="s">
        <v>43</v>
      </c>
      <c r="P8" s="45" t="s">
        <v>43</v>
      </c>
      <c r="Q8" s="245" t="s">
        <v>43</v>
      </c>
      <c r="R8" s="245" t="s">
        <v>43</v>
      </c>
      <c r="S8" s="245" t="s">
        <v>43</v>
      </c>
      <c r="T8" s="245" t="s">
        <v>43</v>
      </c>
      <c r="U8" s="245" t="s">
        <v>43</v>
      </c>
      <c r="V8" s="245" t="s">
        <v>43</v>
      </c>
      <c r="W8" s="245" t="s">
        <v>43</v>
      </c>
      <c r="X8" s="245" t="s">
        <v>43</v>
      </c>
      <c r="Y8" s="245" t="s">
        <v>43</v>
      </c>
      <c r="Z8" s="245" t="s">
        <v>43</v>
      </c>
      <c r="AA8" s="245" t="s">
        <v>43</v>
      </c>
      <c r="AB8" s="245" t="s">
        <v>43</v>
      </c>
      <c r="AC8" s="45" t="s">
        <v>43</v>
      </c>
      <c r="AD8" s="45" t="s">
        <v>43</v>
      </c>
      <c r="AE8" s="45" t="s">
        <v>43</v>
      </c>
      <c r="AF8" s="45" t="s">
        <v>43</v>
      </c>
      <c r="AG8" s="45" t="s">
        <v>43</v>
      </c>
      <c r="AH8" s="45" t="s">
        <v>43</v>
      </c>
      <c r="AI8" s="45" t="s">
        <v>43</v>
      </c>
      <c r="AJ8" s="89" t="s">
        <v>44</v>
      </c>
      <c r="AK8" s="89" t="s">
        <v>44</v>
      </c>
      <c r="AL8" s="45" t="s">
        <v>44</v>
      </c>
      <c r="AM8" s="248" t="s">
        <v>175</v>
      </c>
      <c r="AN8" s="249" t="s">
        <v>46</v>
      </c>
    </row>
    <row r="9" spans="1:40">
      <c r="A9" s="132"/>
      <c r="B9" s="133"/>
      <c r="C9" s="409"/>
      <c r="D9" s="51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16"/>
      <c r="AN9" s="117"/>
    </row>
    <row r="10" spans="1:40">
      <c r="A10" s="48">
        <v>3500</v>
      </c>
      <c r="B10" s="286" t="s">
        <v>425</v>
      </c>
      <c r="C10" s="173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60"/>
      <c r="B11" s="192"/>
      <c r="C11" s="173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pans="1:40">
      <c r="A12" s="60">
        <v>35.01</v>
      </c>
      <c r="B12" s="192" t="s">
        <v>426</v>
      </c>
      <c r="C12" s="173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16"/>
      <c r="AN12" s="117"/>
    </row>
    <row r="13" spans="1:40">
      <c r="A13" s="60"/>
      <c r="B13" s="192" t="s">
        <v>427</v>
      </c>
      <c r="C13" s="173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16"/>
      <c r="AN13" s="117"/>
    </row>
    <row r="14" spans="1:40">
      <c r="A14" s="63"/>
      <c r="B14" s="192"/>
      <c r="C14" s="173"/>
      <c r="E14" s="190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16"/>
      <c r="AN14" s="117"/>
    </row>
    <row r="15" spans="1:40">
      <c r="A15" s="323"/>
      <c r="B15" s="192"/>
      <c r="C15" s="173"/>
      <c r="E15" s="64"/>
      <c r="F15" s="19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16"/>
      <c r="AN15" s="117"/>
    </row>
    <row r="16" spans="1:40">
      <c r="A16" s="63" t="s">
        <v>84</v>
      </c>
      <c r="B16" s="192" t="s">
        <v>428</v>
      </c>
      <c r="C16" s="173" t="s">
        <v>226</v>
      </c>
      <c r="D16" s="35">
        <v>4933.5</v>
      </c>
      <c r="E16" s="64"/>
      <c r="F16" s="257">
        <v>20</v>
      </c>
      <c r="G16" s="64">
        <v>50.45</v>
      </c>
      <c r="H16" s="64">
        <v>25</v>
      </c>
      <c r="I16" s="64"/>
      <c r="J16" s="64"/>
      <c r="K16" s="64">
        <v>65</v>
      </c>
      <c r="L16" s="64">
        <v>25</v>
      </c>
      <c r="M16" s="64">
        <v>85</v>
      </c>
      <c r="N16" s="64"/>
      <c r="O16" s="64">
        <v>30</v>
      </c>
      <c r="P16" s="64"/>
      <c r="Q16" s="64"/>
      <c r="R16" s="64"/>
      <c r="S16" s="64"/>
      <c r="T16" s="64">
        <v>31</v>
      </c>
      <c r="U16" s="64">
        <v>18</v>
      </c>
      <c r="V16" s="64"/>
      <c r="W16" s="64"/>
      <c r="X16" s="64"/>
      <c r="Y16" s="64"/>
      <c r="Z16" s="64"/>
      <c r="AA16" s="64"/>
      <c r="AB16" s="64"/>
      <c r="AC16" s="64"/>
      <c r="AD16" s="64">
        <v>45</v>
      </c>
      <c r="AE16" s="403">
        <v>22</v>
      </c>
      <c r="AF16" s="403">
        <v>30</v>
      </c>
      <c r="AG16" s="64"/>
      <c r="AH16" s="64">
        <v>34</v>
      </c>
      <c r="AI16" s="64">
        <v>34</v>
      </c>
      <c r="AJ16" s="64">
        <v>20</v>
      </c>
      <c r="AK16" s="64"/>
      <c r="AL16" s="64"/>
      <c r="AM16" s="116"/>
      <c r="AN16" s="117"/>
    </row>
    <row r="17" spans="1:40">
      <c r="A17" s="60"/>
      <c r="B17" s="192"/>
      <c r="C17" s="17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403"/>
      <c r="AF17" s="403"/>
      <c r="AG17" s="64"/>
      <c r="AH17" s="64"/>
      <c r="AI17" s="64"/>
      <c r="AJ17" s="64"/>
      <c r="AK17" s="64"/>
      <c r="AL17" s="64"/>
      <c r="AM17" s="116"/>
      <c r="AN17" s="117"/>
    </row>
    <row r="18" spans="1:40">
      <c r="A18" s="410">
        <v>35.02</v>
      </c>
      <c r="B18" s="197" t="s">
        <v>429</v>
      </c>
      <c r="C18" s="411"/>
      <c r="D18" s="412"/>
      <c r="E18" s="413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9"/>
      <c r="AF18" s="419"/>
      <c r="AG18" s="414"/>
      <c r="AH18" s="414"/>
      <c r="AI18" s="414"/>
      <c r="AJ18" s="414"/>
      <c r="AK18" s="414"/>
      <c r="AL18" s="414"/>
      <c r="AM18" s="169"/>
      <c r="AN18" s="170"/>
    </row>
    <row r="19" spans="1:40">
      <c r="A19" s="410"/>
      <c r="B19" s="197"/>
      <c r="C19" s="411"/>
      <c r="D19" s="412"/>
      <c r="E19" s="413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9"/>
      <c r="AF19" s="419"/>
      <c r="AG19" s="414"/>
      <c r="AH19" s="414"/>
      <c r="AI19" s="414"/>
      <c r="AJ19" s="414"/>
      <c r="AK19" s="414"/>
      <c r="AL19" s="414"/>
      <c r="AM19" s="169"/>
      <c r="AN19" s="170"/>
    </row>
    <row r="20" spans="1:40">
      <c r="A20" s="415" t="s">
        <v>81</v>
      </c>
      <c r="B20" s="197" t="s">
        <v>430</v>
      </c>
      <c r="C20" s="411" t="s">
        <v>336</v>
      </c>
      <c r="D20" s="412">
        <v>200</v>
      </c>
      <c r="E20" s="413">
        <v>1800</v>
      </c>
      <c r="F20" s="416">
        <v>2280</v>
      </c>
      <c r="G20" s="414">
        <v>1900</v>
      </c>
      <c r="H20" s="414">
        <v>2100</v>
      </c>
      <c r="I20" s="414"/>
      <c r="J20" s="414"/>
      <c r="K20" s="414">
        <v>1850</v>
      </c>
      <c r="L20" s="414">
        <v>2150</v>
      </c>
      <c r="M20" s="414">
        <v>2320</v>
      </c>
      <c r="N20" s="414"/>
      <c r="O20" s="414">
        <v>2300</v>
      </c>
      <c r="P20" s="414"/>
      <c r="Q20" s="414"/>
      <c r="R20" s="414"/>
      <c r="S20" s="414"/>
      <c r="T20" s="414">
        <v>2200</v>
      </c>
      <c r="U20" s="414">
        <v>2100</v>
      </c>
      <c r="V20" s="414"/>
      <c r="W20" s="414"/>
      <c r="X20" s="414"/>
      <c r="Y20" s="414">
        <v>2300</v>
      </c>
      <c r="Z20" s="414">
        <v>2150</v>
      </c>
      <c r="AA20" s="414"/>
      <c r="AB20" s="414"/>
      <c r="AC20" s="414"/>
      <c r="AD20" s="414">
        <v>2650</v>
      </c>
      <c r="AE20" s="419">
        <v>2150</v>
      </c>
      <c r="AF20" s="419">
        <v>2100</v>
      </c>
      <c r="AG20" s="414"/>
      <c r="AH20" s="414">
        <v>2350</v>
      </c>
      <c r="AI20" s="414">
        <v>2350</v>
      </c>
      <c r="AJ20" s="414">
        <v>1350</v>
      </c>
      <c r="AK20" s="414"/>
      <c r="AL20" s="414">
        <v>2200</v>
      </c>
      <c r="AM20" s="169"/>
      <c r="AN20" s="170"/>
    </row>
    <row r="21" spans="1:40">
      <c r="A21" s="415"/>
      <c r="B21" s="197"/>
      <c r="C21" s="411"/>
      <c r="D21" s="412"/>
      <c r="E21" s="413"/>
      <c r="F21" s="416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9"/>
      <c r="AF21" s="419"/>
      <c r="AG21" s="414"/>
      <c r="AH21" s="414"/>
      <c r="AI21" s="414"/>
      <c r="AJ21" s="414"/>
      <c r="AK21" s="414"/>
      <c r="AL21" s="420"/>
      <c r="AM21" s="169"/>
      <c r="AN21" s="170"/>
    </row>
    <row r="22" spans="1:40">
      <c r="A22" s="410"/>
      <c r="B22" s="197"/>
      <c r="C22" s="411"/>
      <c r="D22" s="412"/>
      <c r="E22" s="417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3"/>
      <c r="AD22" s="413"/>
      <c r="AE22" s="413"/>
      <c r="AF22" s="413"/>
      <c r="AG22" s="413"/>
      <c r="AH22" s="413"/>
      <c r="AI22" s="413"/>
      <c r="AJ22" s="413"/>
      <c r="AK22" s="413"/>
      <c r="AL22" s="421"/>
      <c r="AM22" s="169"/>
      <c r="AN22" s="170"/>
    </row>
    <row r="23" spans="1:40">
      <c r="A23" s="410">
        <v>35.04</v>
      </c>
      <c r="B23" s="418" t="s">
        <v>431</v>
      </c>
      <c r="C23" s="411" t="s">
        <v>432</v>
      </c>
      <c r="D23" s="412">
        <v>2500</v>
      </c>
      <c r="E23" s="413"/>
      <c r="F23" s="413"/>
      <c r="G23" s="413"/>
      <c r="H23" s="413"/>
      <c r="I23" s="413"/>
      <c r="J23" s="413">
        <v>80</v>
      </c>
      <c r="K23" s="413"/>
      <c r="L23" s="413"/>
      <c r="M23" s="413">
        <v>160</v>
      </c>
      <c r="N23" s="413"/>
      <c r="O23" s="413"/>
      <c r="P23" s="413"/>
      <c r="Q23" s="413"/>
      <c r="R23" s="413"/>
      <c r="S23" s="413"/>
      <c r="T23" s="413"/>
      <c r="U23" s="413"/>
      <c r="V23" s="413">
        <v>45</v>
      </c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21">
        <v>101</v>
      </c>
      <c r="AM23" s="169"/>
      <c r="AN23" s="170"/>
    </row>
    <row r="24" spans="1:40">
      <c r="A24" s="60"/>
      <c r="B24" s="307"/>
      <c r="C24" s="411"/>
      <c r="D24" s="412"/>
      <c r="E24" s="413"/>
      <c r="F24" s="416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9"/>
      <c r="AF24" s="419"/>
      <c r="AG24" s="414"/>
      <c r="AH24" s="414"/>
      <c r="AI24" s="414"/>
      <c r="AJ24" s="414"/>
      <c r="AK24" s="414"/>
      <c r="AL24" s="420"/>
      <c r="AM24" s="169"/>
      <c r="AN24" s="117"/>
    </row>
    <row r="25" spans="1:40">
      <c r="A25" s="60"/>
      <c r="B25" s="307"/>
      <c r="C25" s="411"/>
      <c r="D25" s="412"/>
      <c r="E25" s="413"/>
      <c r="F25" s="416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9"/>
      <c r="AF25" s="419"/>
      <c r="AG25" s="414"/>
      <c r="AH25" s="414"/>
      <c r="AI25" s="414"/>
      <c r="AJ25" s="414"/>
      <c r="AK25" s="414"/>
      <c r="AL25" s="420"/>
      <c r="AM25" s="169"/>
      <c r="AN25" s="117"/>
    </row>
    <row r="26" spans="1:40">
      <c r="A26" s="323"/>
      <c r="B26" s="192"/>
      <c r="C26" s="411"/>
      <c r="D26" s="412"/>
      <c r="E26" s="413"/>
      <c r="F26" s="416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9"/>
      <c r="AF26" s="419"/>
      <c r="AG26" s="414"/>
      <c r="AH26" s="414"/>
      <c r="AI26" s="414"/>
      <c r="AJ26" s="414"/>
      <c r="AK26" s="414"/>
      <c r="AL26" s="420"/>
      <c r="AM26" s="169"/>
      <c r="AN26" s="117"/>
    </row>
    <row r="27" spans="1:40">
      <c r="A27" s="60"/>
      <c r="B27" s="192"/>
      <c r="C27" s="411"/>
      <c r="D27" s="412"/>
      <c r="E27" s="413"/>
      <c r="F27" s="416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9"/>
      <c r="AF27" s="419"/>
      <c r="AG27" s="414"/>
      <c r="AH27" s="414"/>
      <c r="AI27" s="414"/>
      <c r="AJ27" s="414"/>
      <c r="AK27" s="414"/>
      <c r="AL27" s="420"/>
      <c r="AM27" s="169"/>
      <c r="AN27" s="117"/>
    </row>
    <row r="28" spans="1:40">
      <c r="A28" s="60"/>
      <c r="B28" s="192"/>
      <c r="C28" s="411"/>
      <c r="D28" s="412"/>
      <c r="E28" s="413"/>
      <c r="F28" s="416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9"/>
      <c r="AF28" s="419"/>
      <c r="AG28" s="414"/>
      <c r="AH28" s="414"/>
      <c r="AI28" s="414"/>
      <c r="AJ28" s="414"/>
      <c r="AK28" s="414"/>
      <c r="AL28" s="420"/>
      <c r="AM28" s="169"/>
      <c r="AN28" s="117"/>
    </row>
    <row r="29" spans="1:40">
      <c r="A29" s="63"/>
      <c r="B29" s="192"/>
      <c r="C29" s="411"/>
      <c r="D29" s="412"/>
      <c r="E29" s="413"/>
      <c r="F29" s="416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9"/>
      <c r="AF29" s="419"/>
      <c r="AG29" s="414"/>
      <c r="AH29" s="414"/>
      <c r="AI29" s="414"/>
      <c r="AJ29" s="414"/>
      <c r="AK29" s="414"/>
      <c r="AL29" s="420"/>
      <c r="AM29" s="169"/>
      <c r="AN29" s="117"/>
    </row>
    <row r="30" spans="1:40">
      <c r="A30" s="60"/>
      <c r="B30" s="192"/>
      <c r="C30" s="411"/>
      <c r="D30" s="412"/>
      <c r="E30" s="413"/>
      <c r="F30" s="416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9"/>
      <c r="AF30" s="419"/>
      <c r="AG30" s="414"/>
      <c r="AH30" s="414"/>
      <c r="AI30" s="414"/>
      <c r="AJ30" s="414"/>
      <c r="AK30" s="414"/>
      <c r="AL30" s="420"/>
      <c r="AM30" s="169"/>
      <c r="AN30" s="117"/>
    </row>
    <row r="31" spans="1:40">
      <c r="A31" s="60"/>
      <c r="B31" s="192"/>
      <c r="C31" s="411"/>
      <c r="D31" s="412"/>
      <c r="E31" s="413"/>
      <c r="F31" s="416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9"/>
      <c r="AF31" s="419"/>
      <c r="AG31" s="414"/>
      <c r="AH31" s="414"/>
      <c r="AI31" s="414"/>
      <c r="AJ31" s="414"/>
      <c r="AK31" s="414"/>
      <c r="AL31" s="420"/>
      <c r="AM31" s="169"/>
      <c r="AN31" s="117"/>
    </row>
    <row r="32" spans="1:40">
      <c r="A32" s="191"/>
      <c r="C32" s="411"/>
      <c r="D32" s="412"/>
      <c r="E32" s="413"/>
      <c r="F32" s="416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9"/>
      <c r="AF32" s="419"/>
      <c r="AG32" s="414"/>
      <c r="AH32" s="414"/>
      <c r="AI32" s="414"/>
      <c r="AJ32" s="414"/>
      <c r="AK32" s="414"/>
      <c r="AL32" s="420"/>
      <c r="AM32" s="169"/>
      <c r="AN32" s="117"/>
    </row>
    <row r="33" spans="1:40">
      <c r="A33" s="191"/>
      <c r="C33" s="17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</row>
    <row r="34" spans="1:40">
      <c r="A34" s="191"/>
      <c r="C34" s="17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16"/>
      <c r="AN34" s="117"/>
    </row>
    <row r="35" spans="1:40">
      <c r="A35" s="191"/>
      <c r="C35" s="17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16"/>
      <c r="AN35" s="117"/>
    </row>
    <row r="36" spans="1:40">
      <c r="A36" s="191"/>
      <c r="C36" s="17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16"/>
      <c r="AN36" s="117"/>
    </row>
    <row r="37" spans="1:40">
      <c r="A37" s="191"/>
      <c r="C37" s="17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16"/>
      <c r="AN37" s="117"/>
    </row>
    <row r="38" spans="1:40">
      <c r="A38" s="191"/>
      <c r="C38" s="17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16"/>
      <c r="AN38" s="117"/>
    </row>
    <row r="39" spans="1:40">
      <c r="A39" s="191"/>
      <c r="C39" s="17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117"/>
    </row>
    <row r="40" spans="1:40">
      <c r="A40" s="191"/>
      <c r="C40" s="17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117"/>
    </row>
    <row r="41" spans="1:40">
      <c r="A41" s="191"/>
      <c r="C41" s="17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191"/>
      <c r="C42" s="17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16"/>
      <c r="AN42" s="117"/>
    </row>
    <row r="43" spans="1:40">
      <c r="A43" s="191"/>
      <c r="C43" s="17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16"/>
      <c r="AN43" s="117"/>
    </row>
    <row r="44" spans="1:40">
      <c r="A44" s="191"/>
      <c r="C44" s="17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16"/>
      <c r="AN44" s="117"/>
    </row>
    <row r="45" spans="1:40">
      <c r="A45" s="191"/>
      <c r="C45" s="17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16"/>
      <c r="AN45" s="117"/>
    </row>
    <row r="46" spans="1:40">
      <c r="A46" s="191"/>
      <c r="C46" s="17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16"/>
      <c r="AN46" s="117"/>
    </row>
    <row r="47" spans="1:40">
      <c r="A47" s="191"/>
      <c r="C47" s="17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16"/>
      <c r="AN47" s="117"/>
    </row>
    <row r="48" spans="1:40">
      <c r="A48" s="191"/>
      <c r="C48" s="17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191"/>
      <c r="C49" s="17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16"/>
      <c r="AN49" s="117"/>
    </row>
    <row r="50" spans="1:40">
      <c r="A50" s="191"/>
      <c r="C50" s="17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191"/>
      <c r="C51" s="17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191"/>
      <c r="C52" s="17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16"/>
      <c r="AN52" s="117"/>
    </row>
    <row r="53" spans="1:40">
      <c r="A53" s="191"/>
      <c r="C53" s="173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16"/>
      <c r="AN53" s="117"/>
    </row>
    <row r="54" spans="1:40">
      <c r="A54" s="191"/>
      <c r="C54" s="17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16"/>
      <c r="AN54" s="117"/>
    </row>
    <row r="55" spans="1:40">
      <c r="A55" s="191"/>
      <c r="C55" s="17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16"/>
      <c r="AN55" s="117"/>
    </row>
    <row r="56" spans="1:40">
      <c r="A56" s="191"/>
      <c r="C56" s="17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16"/>
      <c r="AN56" s="117"/>
    </row>
    <row r="57" spans="1:40">
      <c r="A57" s="191"/>
      <c r="C57" s="17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16"/>
      <c r="AN57" s="117"/>
    </row>
    <row r="58" spans="1:40">
      <c r="A58" s="191"/>
      <c r="C58" s="17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16"/>
      <c r="AN58" s="117"/>
    </row>
    <row r="59" spans="1:40">
      <c r="A59" s="191"/>
      <c r="C59" s="17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16"/>
      <c r="AN59" s="117"/>
    </row>
    <row r="60" spans="1:40">
      <c r="A60" s="191"/>
      <c r="C60" s="17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16"/>
      <c r="AN60" s="117"/>
    </row>
    <row r="61" spans="1:40">
      <c r="A61" s="191"/>
      <c r="C61" s="17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16"/>
      <c r="AN61" s="117"/>
    </row>
    <row r="62" spans="1:40">
      <c r="A62" s="191"/>
      <c r="C62" s="17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16"/>
      <c r="AN62" s="117"/>
    </row>
    <row r="63" spans="1:40">
      <c r="A63" s="191"/>
      <c r="C63" s="173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16"/>
      <c r="AN63" s="117"/>
    </row>
    <row r="64" spans="1:40">
      <c r="A64" s="191"/>
      <c r="C64" s="17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16"/>
      <c r="AN64" s="117"/>
    </row>
    <row r="65" spans="1:40">
      <c r="A65" s="191"/>
      <c r="C65" s="173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16"/>
      <c r="AN65" s="117"/>
    </row>
    <row r="66" spans="1:40">
      <c r="A66" s="191"/>
      <c r="C66" s="17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16"/>
      <c r="AN66" s="117"/>
    </row>
    <row r="67" spans="1:40">
      <c r="A67" s="191"/>
      <c r="C67" s="173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16"/>
      <c r="AN67" s="117"/>
    </row>
    <row r="68" spans="1:40">
      <c r="A68" s="191"/>
      <c r="C68" s="173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16"/>
      <c r="AN68" s="117"/>
    </row>
    <row r="69" spans="1:40">
      <c r="A69" s="191"/>
      <c r="C69" s="173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16"/>
      <c r="AN69" s="117"/>
    </row>
    <row r="70" spans="1:40">
      <c r="A70" s="191"/>
      <c r="C70" s="173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16"/>
      <c r="AN70" s="117"/>
    </row>
    <row r="71" spans="1:40">
      <c r="A71" s="191"/>
      <c r="C71" s="173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16"/>
      <c r="AN71" s="117"/>
    </row>
    <row r="72" spans="1:40">
      <c r="A72" s="191"/>
      <c r="C72" s="173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16"/>
      <c r="AN72" s="117"/>
    </row>
    <row r="73" spans="1:40">
      <c r="A73" s="191"/>
      <c r="C73" s="173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16"/>
      <c r="AN73" s="117"/>
    </row>
    <row r="74" spans="1:40">
      <c r="A74" s="191"/>
      <c r="C74" s="173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16"/>
      <c r="AN74" s="117"/>
    </row>
    <row r="75" spans="1:40">
      <c r="A75" s="191"/>
      <c r="C75" s="173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16"/>
      <c r="AN75" s="117"/>
    </row>
    <row r="76" spans="1:40">
      <c r="A76" s="191"/>
      <c r="C76" s="173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16"/>
      <c r="AN76" s="117"/>
    </row>
    <row r="77" spans="1:40">
      <c r="A77" s="191"/>
      <c r="C77" s="173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16"/>
      <c r="AN77" s="117"/>
    </row>
    <row r="78" ht="14.75" spans="1:40">
      <c r="A78" s="191"/>
      <c r="C78" s="173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16"/>
      <c r="AN78" s="117"/>
    </row>
    <row r="79" ht="24.75" customHeight="1" spans="1:40">
      <c r="A79" s="174"/>
      <c r="B79" s="175" t="s">
        <v>94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76"/>
      <c r="AN79" s="115"/>
    </row>
    <row r="80" spans="1:24">
      <c r="A80" s="4"/>
      <c r="F80" s="108"/>
      <c r="X80" s="422"/>
    </row>
  </sheetData>
  <mergeCells count="13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B79:AM79"/>
  </mergeCells>
  <conditionalFormatting sqref="AM1:AM2;AM4:AM8;AM80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5" fitToHeight="0" orientation="portrait"/>
  <headerFooter/>
  <rowBreaks count="1" manualBreakCount="1">
    <brk id="79" max="3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0"/>
  <sheetViews>
    <sheetView view="pageBreakPreview" zoomScale="90" zoomScalePageLayoutView="60" zoomScaleNormal="90" workbookViewId="0">
      <selection activeCell="D19" sqref="D19"/>
    </sheetView>
  </sheetViews>
  <sheetFormatPr defaultColWidth="9.10909090909091" defaultRowHeight="14"/>
  <cols>
    <col min="1" max="1" width="9.44545454545455" style="33" customWidth="1"/>
    <col min="2" max="2" width="60.1090909090909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14.4" customHeight="1" spans="1:3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>
      <c r="A5" s="387" t="s">
        <v>433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7"/>
      <c r="AJ5" s="387"/>
      <c r="AK5" s="387"/>
      <c r="AL5" s="387"/>
      <c r="AM5" s="387"/>
      <c r="AN5" s="387"/>
    </row>
    <row r="6" spans="1:22">
      <c r="A6" s="4"/>
      <c r="F6" s="40"/>
      <c r="H6" s="40"/>
      <c r="J6" s="40"/>
      <c r="L6" s="40"/>
      <c r="N6" s="40"/>
      <c r="P6" s="40"/>
      <c r="R6" s="108"/>
      <c r="T6" s="108"/>
      <c r="V6" s="108"/>
    </row>
    <row r="7" ht="14.75" spans="1:22">
      <c r="A7" s="4" t="s">
        <v>173</v>
      </c>
      <c r="F7" s="40"/>
      <c r="H7" s="40"/>
      <c r="J7" s="40"/>
      <c r="L7" s="40"/>
      <c r="N7" s="40"/>
      <c r="P7" s="40"/>
      <c r="R7" s="108"/>
      <c r="T7" s="108"/>
      <c r="V7" s="108"/>
    </row>
    <row r="8" ht="26.4" customHeight="1" spans="1:40">
      <c r="A8" s="41" t="s">
        <v>39</v>
      </c>
      <c r="B8" s="42" t="s">
        <v>40</v>
      </c>
      <c r="C8" s="43" t="s">
        <v>41</v>
      </c>
      <c r="D8" s="44" t="s">
        <v>42</v>
      </c>
      <c r="E8" s="45" t="s">
        <v>43</v>
      </c>
      <c r="F8" s="46" t="s">
        <v>43</v>
      </c>
      <c r="G8" s="45" t="s">
        <v>43</v>
      </c>
      <c r="H8" s="46" t="s">
        <v>43</v>
      </c>
      <c r="I8" s="45" t="s">
        <v>43</v>
      </c>
      <c r="J8" s="46" t="s">
        <v>43</v>
      </c>
      <c r="K8" s="45" t="s">
        <v>43</v>
      </c>
      <c r="L8" s="45" t="s">
        <v>43</v>
      </c>
      <c r="M8" s="45" t="s">
        <v>43</v>
      </c>
      <c r="N8" s="46" t="s">
        <v>43</v>
      </c>
      <c r="O8" s="89" t="s">
        <v>43</v>
      </c>
      <c r="P8" s="45" t="s">
        <v>43</v>
      </c>
      <c r="Q8" s="245" t="s">
        <v>43</v>
      </c>
      <c r="R8" s="245" t="s">
        <v>43</v>
      </c>
      <c r="S8" s="245" t="s">
        <v>43</v>
      </c>
      <c r="T8" s="245" t="s">
        <v>43</v>
      </c>
      <c r="U8" s="245" t="s">
        <v>43</v>
      </c>
      <c r="V8" s="245" t="s">
        <v>43</v>
      </c>
      <c r="W8" s="245" t="s">
        <v>43</v>
      </c>
      <c r="X8" s="245" t="s">
        <v>43</v>
      </c>
      <c r="Y8" s="245" t="s">
        <v>43</v>
      </c>
      <c r="Z8" s="245" t="s">
        <v>43</v>
      </c>
      <c r="AA8" s="245" t="s">
        <v>43</v>
      </c>
      <c r="AB8" s="245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89" t="s">
        <v>43</v>
      </c>
      <c r="AJ8" s="89" t="s">
        <v>44</v>
      </c>
      <c r="AK8" s="89" t="s">
        <v>44</v>
      </c>
      <c r="AL8" s="45" t="s">
        <v>44</v>
      </c>
      <c r="AM8" s="168" t="s">
        <v>44</v>
      </c>
      <c r="AN8" s="115" t="s">
        <v>46</v>
      </c>
    </row>
    <row r="9" spans="1:40">
      <c r="A9" s="132"/>
      <c r="B9" s="133"/>
      <c r="C9" s="134"/>
      <c r="D9" s="51"/>
      <c r="E9" s="190"/>
      <c r="F9" s="277"/>
      <c r="G9" s="190"/>
      <c r="H9" s="236"/>
      <c r="I9" s="190"/>
      <c r="J9" s="277"/>
      <c r="K9" s="190"/>
      <c r="L9" s="184"/>
      <c r="M9" s="190"/>
      <c r="N9" s="277"/>
      <c r="O9" s="237"/>
      <c r="P9" s="184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16"/>
      <c r="AN9" s="117"/>
    </row>
    <row r="10" spans="1:40">
      <c r="A10" s="132">
        <v>5100</v>
      </c>
      <c r="B10" s="286" t="s">
        <v>434</v>
      </c>
      <c r="C10" s="173"/>
      <c r="E10" s="190"/>
      <c r="F10" s="66"/>
      <c r="G10" s="190"/>
      <c r="H10" s="238"/>
      <c r="I10" s="190"/>
      <c r="J10" s="66"/>
      <c r="K10" s="190"/>
      <c r="L10" s="64"/>
      <c r="M10" s="190"/>
      <c r="N10" s="66"/>
      <c r="O10" s="237"/>
      <c r="P10" s="64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191"/>
      <c r="B11" s="286" t="s">
        <v>435</v>
      </c>
      <c r="C11" s="173"/>
      <c r="E11" s="190"/>
      <c r="F11" s="66"/>
      <c r="G11" s="190"/>
      <c r="H11" s="238"/>
      <c r="I11" s="190"/>
      <c r="J11" s="66"/>
      <c r="K11" s="190"/>
      <c r="L11" s="64"/>
      <c r="M11" s="190"/>
      <c r="N11" s="66"/>
      <c r="O11" s="237"/>
      <c r="P11" s="64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pans="1:40">
      <c r="A12" s="323"/>
      <c r="C12" s="173"/>
      <c r="E12" s="190"/>
      <c r="F12" s="189"/>
      <c r="G12" s="190"/>
      <c r="H12" s="241"/>
      <c r="I12" s="190"/>
      <c r="J12" s="189"/>
      <c r="K12" s="190"/>
      <c r="L12" s="190"/>
      <c r="M12" s="190"/>
      <c r="N12" s="189"/>
      <c r="O12" s="237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16"/>
      <c r="AN12" s="117"/>
    </row>
    <row r="13" spans="1:40">
      <c r="A13" s="334" t="s">
        <v>436</v>
      </c>
      <c r="B13" s="335" t="s">
        <v>437</v>
      </c>
      <c r="C13" s="336"/>
      <c r="D13" s="388"/>
      <c r="E13" s="389"/>
      <c r="F13" s="66"/>
      <c r="G13" s="190"/>
      <c r="H13" s="238"/>
      <c r="I13" s="190"/>
      <c r="J13" s="66"/>
      <c r="K13" s="190"/>
      <c r="L13" s="64"/>
      <c r="M13" s="190"/>
      <c r="N13" s="66"/>
      <c r="O13" s="237"/>
      <c r="P13" s="64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16"/>
      <c r="AN13" s="117"/>
    </row>
    <row r="14" spans="1:40">
      <c r="A14" s="334" t="s">
        <v>84</v>
      </c>
      <c r="B14" s="390" t="s">
        <v>438</v>
      </c>
      <c r="C14" s="336" t="s">
        <v>439</v>
      </c>
      <c r="D14" s="388">
        <v>30</v>
      </c>
      <c r="E14" s="389"/>
      <c r="F14" s="66"/>
      <c r="G14" s="190"/>
      <c r="H14" s="238"/>
      <c r="I14" s="190"/>
      <c r="J14" s="66"/>
      <c r="K14" s="190"/>
      <c r="L14" s="64"/>
      <c r="M14" s="190"/>
      <c r="N14" s="66"/>
      <c r="O14" s="237"/>
      <c r="P14" s="64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309">
        <v>400</v>
      </c>
      <c r="AD14" s="190"/>
      <c r="AE14" s="190"/>
      <c r="AF14" s="190"/>
      <c r="AG14" s="190">
        <v>400</v>
      </c>
      <c r="AH14" s="190"/>
      <c r="AI14" s="190"/>
      <c r="AJ14" s="190"/>
      <c r="AK14" s="404">
        <v>180</v>
      </c>
      <c r="AL14" s="190"/>
      <c r="AM14" s="116"/>
      <c r="AN14" s="117"/>
    </row>
    <row r="15" spans="1:40">
      <c r="A15" s="334">
        <v>51.03</v>
      </c>
      <c r="B15" s="222" t="s">
        <v>437</v>
      </c>
      <c r="C15" s="336"/>
      <c r="D15" s="388"/>
      <c r="E15" s="389"/>
      <c r="F15" s="189"/>
      <c r="G15" s="190"/>
      <c r="H15" s="241"/>
      <c r="I15" s="190"/>
      <c r="J15" s="189"/>
      <c r="K15" s="190"/>
      <c r="L15" s="190"/>
      <c r="M15" s="190"/>
      <c r="N15" s="189"/>
      <c r="O15" s="237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405"/>
      <c r="AL15" s="190"/>
      <c r="AM15" s="116"/>
      <c r="AN15" s="117"/>
    </row>
    <row r="16" ht="16" spans="1:40">
      <c r="A16" s="334" t="s">
        <v>84</v>
      </c>
      <c r="B16" s="222" t="s">
        <v>440</v>
      </c>
      <c r="C16" s="336" t="s">
        <v>441</v>
      </c>
      <c r="D16" s="388">
        <v>10</v>
      </c>
      <c r="E16" s="190"/>
      <c r="F16" s="389">
        <v>1200</v>
      </c>
      <c r="G16" s="190"/>
      <c r="H16" s="391">
        <v>750</v>
      </c>
      <c r="I16" s="190"/>
      <c r="J16" s="189"/>
      <c r="K16" s="190"/>
      <c r="L16" s="99">
        <v>150</v>
      </c>
      <c r="M16" s="190"/>
      <c r="N16" s="189"/>
      <c r="O16" s="237">
        <v>320</v>
      </c>
      <c r="P16" s="190"/>
      <c r="Q16" s="190"/>
      <c r="R16" s="190"/>
      <c r="S16" s="190"/>
      <c r="T16" s="190"/>
      <c r="U16" s="190">
        <v>330.78</v>
      </c>
      <c r="V16" s="190"/>
      <c r="W16" s="190"/>
      <c r="X16" s="190"/>
      <c r="Y16" s="190"/>
      <c r="Z16" s="190"/>
      <c r="AA16" s="190"/>
      <c r="AB16" s="190"/>
      <c r="AC16" s="64"/>
      <c r="AD16" s="64">
        <v>2850</v>
      </c>
      <c r="AE16" s="64"/>
      <c r="AF16" s="403">
        <v>250</v>
      </c>
      <c r="AG16" s="64">
        <v>400</v>
      </c>
      <c r="AH16" s="64"/>
      <c r="AI16" s="64">
        <v>2850</v>
      </c>
      <c r="AJ16" s="64"/>
      <c r="AK16" s="241"/>
      <c r="AL16" s="64">
        <v>500</v>
      </c>
      <c r="AM16" s="116"/>
      <c r="AN16" s="117"/>
    </row>
    <row r="17" spans="1:40">
      <c r="A17" s="334"/>
      <c r="B17" s="222"/>
      <c r="C17" s="336"/>
      <c r="D17" s="388"/>
      <c r="E17" s="190"/>
      <c r="F17" s="389"/>
      <c r="G17" s="190"/>
      <c r="H17" s="391"/>
      <c r="I17" s="190"/>
      <c r="J17" s="189"/>
      <c r="K17" s="190"/>
      <c r="L17" s="99"/>
      <c r="M17" s="190"/>
      <c r="N17" s="189"/>
      <c r="O17" s="237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64"/>
      <c r="AD17" s="64"/>
      <c r="AE17" s="64"/>
      <c r="AF17" s="403"/>
      <c r="AG17" s="64"/>
      <c r="AH17" s="64"/>
      <c r="AI17" s="64"/>
      <c r="AJ17" s="64"/>
      <c r="AK17" s="241"/>
      <c r="AL17" s="64"/>
      <c r="AM17" s="116"/>
      <c r="AN17" s="117"/>
    </row>
    <row r="18" spans="1:40">
      <c r="A18" s="392"/>
      <c r="B18" s="393"/>
      <c r="C18" s="394"/>
      <c r="D18" s="395"/>
      <c r="E18" s="190"/>
      <c r="F18" s="389"/>
      <c r="G18" s="64"/>
      <c r="H18" s="391"/>
      <c r="I18" s="64"/>
      <c r="J18" s="66"/>
      <c r="K18" s="64"/>
      <c r="L18" s="401"/>
      <c r="M18" s="64"/>
      <c r="N18" s="66"/>
      <c r="O18" s="98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190"/>
      <c r="AD18" s="190"/>
      <c r="AE18" s="190"/>
      <c r="AF18" s="190"/>
      <c r="AG18" s="190"/>
      <c r="AH18" s="190"/>
      <c r="AI18" s="190"/>
      <c r="AJ18" s="190"/>
      <c r="AK18" s="241"/>
      <c r="AL18" s="190"/>
      <c r="AM18" s="116"/>
      <c r="AN18" s="117"/>
    </row>
    <row r="19" ht="12.75" customHeight="1" spans="1:40">
      <c r="A19" s="334" t="s">
        <v>442</v>
      </c>
      <c r="B19" s="335" t="s">
        <v>443</v>
      </c>
      <c r="C19" s="336" t="s">
        <v>441</v>
      </c>
      <c r="D19" s="388">
        <v>10</v>
      </c>
      <c r="E19" s="190"/>
      <c r="F19" s="389">
        <v>130</v>
      </c>
      <c r="G19" s="64"/>
      <c r="H19" s="391"/>
      <c r="I19" s="64">
        <v>220</v>
      </c>
      <c r="J19" s="66"/>
      <c r="K19" s="279">
        <v>165</v>
      </c>
      <c r="L19" s="241"/>
      <c r="M19" s="64">
        <v>3200</v>
      </c>
      <c r="N19" s="66"/>
      <c r="O19" s="98">
        <v>180</v>
      </c>
      <c r="P19" s="64"/>
      <c r="Q19" s="64"/>
      <c r="R19" s="64"/>
      <c r="S19" s="64"/>
      <c r="T19" s="64">
        <v>1800</v>
      </c>
      <c r="U19" s="64"/>
      <c r="V19" s="64">
        <v>115</v>
      </c>
      <c r="W19" s="64"/>
      <c r="X19" s="64"/>
      <c r="Y19" s="64"/>
      <c r="Z19" s="64">
        <v>150</v>
      </c>
      <c r="AA19" s="64"/>
      <c r="AB19" s="64"/>
      <c r="AC19" s="64"/>
      <c r="AD19" s="64">
        <v>250</v>
      </c>
      <c r="AE19" s="64">
        <v>150</v>
      </c>
      <c r="AF19" s="403">
        <v>150</v>
      </c>
      <c r="AG19" s="64">
        <v>300</v>
      </c>
      <c r="AH19" s="64"/>
      <c r="AI19" s="64">
        <v>134</v>
      </c>
      <c r="AJ19" s="64"/>
      <c r="AK19" s="405">
        <v>252</v>
      </c>
      <c r="AL19" s="64"/>
      <c r="AM19" s="116"/>
      <c r="AN19" s="117"/>
    </row>
    <row r="20" spans="1:40">
      <c r="A20" s="334"/>
      <c r="B20" s="222"/>
      <c r="C20" s="336"/>
      <c r="D20" s="388"/>
      <c r="E20" s="190"/>
      <c r="F20" s="389"/>
      <c r="G20" s="64"/>
      <c r="H20" s="391"/>
      <c r="I20" s="64"/>
      <c r="J20" s="66"/>
      <c r="K20" s="64"/>
      <c r="L20" s="190"/>
      <c r="M20" s="64"/>
      <c r="N20" s="66"/>
      <c r="O20" s="98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16"/>
      <c r="AN20" s="117"/>
    </row>
    <row r="21" spans="1:40">
      <c r="A21" s="334"/>
      <c r="B21" s="335"/>
      <c r="C21" s="336"/>
      <c r="D21" s="388"/>
      <c r="E21" s="190"/>
      <c r="F21" s="389"/>
      <c r="G21" s="64"/>
      <c r="H21" s="238"/>
      <c r="I21" s="64"/>
      <c r="J21" s="66"/>
      <c r="K21" s="64"/>
      <c r="L21" s="241"/>
      <c r="M21" s="64"/>
      <c r="N21" s="66"/>
      <c r="O21" s="98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403"/>
      <c r="AG21" s="64"/>
      <c r="AH21" s="64"/>
      <c r="AI21" s="64"/>
      <c r="AJ21" s="64"/>
      <c r="AK21" s="64"/>
      <c r="AL21" s="64"/>
      <c r="AM21" s="116"/>
      <c r="AN21" s="117"/>
    </row>
    <row r="22" spans="1:40">
      <c r="A22" s="334"/>
      <c r="B22" s="172"/>
      <c r="C22" s="336"/>
      <c r="D22" s="388"/>
      <c r="E22" s="190"/>
      <c r="F22" s="389"/>
      <c r="G22" s="64"/>
      <c r="H22" s="238"/>
      <c r="I22" s="190"/>
      <c r="J22" s="66"/>
      <c r="K22" s="64"/>
      <c r="L22" s="64"/>
      <c r="M22" s="64"/>
      <c r="N22" s="66"/>
      <c r="O22" s="241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16"/>
      <c r="AN22" s="117"/>
    </row>
    <row r="23" spans="1:40">
      <c r="A23" s="334"/>
      <c r="B23" s="222"/>
      <c r="C23" s="336"/>
      <c r="D23" s="388"/>
      <c r="E23" s="190"/>
      <c r="F23" s="389"/>
      <c r="G23" s="64"/>
      <c r="H23" s="238"/>
      <c r="I23" s="64"/>
      <c r="J23" s="66"/>
      <c r="K23" s="64"/>
      <c r="L23" s="99"/>
      <c r="M23" s="64"/>
      <c r="N23" s="66"/>
      <c r="O23" s="241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16"/>
      <c r="AN23" s="117"/>
    </row>
    <row r="24" spans="1:40">
      <c r="A24" s="334"/>
      <c r="B24" s="222"/>
      <c r="C24" s="336"/>
      <c r="D24" s="388"/>
      <c r="E24" s="190"/>
      <c r="F24" s="389"/>
      <c r="G24" s="64"/>
      <c r="H24" s="238"/>
      <c r="I24" s="64"/>
      <c r="J24" s="66"/>
      <c r="K24" s="64"/>
      <c r="L24" s="64"/>
      <c r="M24" s="64"/>
      <c r="N24" s="66"/>
      <c r="O24" s="98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16"/>
      <c r="AN24" s="117"/>
    </row>
    <row r="25" spans="1:40">
      <c r="A25" s="334"/>
      <c r="B25" s="222"/>
      <c r="C25" s="336"/>
      <c r="D25" s="388"/>
      <c r="E25" s="190"/>
      <c r="F25" s="389"/>
      <c r="G25" s="64"/>
      <c r="H25" s="238"/>
      <c r="I25" s="64"/>
      <c r="J25" s="66"/>
      <c r="K25" s="64"/>
      <c r="L25" s="64"/>
      <c r="M25" s="64"/>
      <c r="N25" s="66"/>
      <c r="O25" s="98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16"/>
      <c r="AN25" s="117"/>
    </row>
    <row r="26" spans="1:40">
      <c r="A26" s="334"/>
      <c r="B26" s="222"/>
      <c r="C26" s="336"/>
      <c r="D26" s="388"/>
      <c r="E26" s="190"/>
      <c r="F26" s="389"/>
      <c r="G26" s="64"/>
      <c r="H26" s="238"/>
      <c r="I26" s="64"/>
      <c r="J26" s="66"/>
      <c r="K26" s="64"/>
      <c r="L26" s="64"/>
      <c r="M26" s="64"/>
      <c r="N26" s="66"/>
      <c r="O26" s="98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16"/>
      <c r="AN26" s="117"/>
    </row>
    <row r="27" spans="1:40">
      <c r="A27" s="334"/>
      <c r="B27" s="335"/>
      <c r="C27" s="336"/>
      <c r="D27" s="388"/>
      <c r="E27" s="190"/>
      <c r="F27" s="389"/>
      <c r="G27" s="64"/>
      <c r="H27" s="238"/>
      <c r="I27" s="64"/>
      <c r="J27" s="66"/>
      <c r="K27" s="64"/>
      <c r="L27" s="64"/>
      <c r="M27" s="64"/>
      <c r="N27" s="66"/>
      <c r="O27" s="98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16"/>
      <c r="AN27" s="117"/>
    </row>
    <row r="28" spans="1:40">
      <c r="A28" s="334"/>
      <c r="B28" s="222"/>
      <c r="C28" s="336"/>
      <c r="D28" s="388"/>
      <c r="E28" s="190"/>
      <c r="F28" s="389"/>
      <c r="G28" s="64"/>
      <c r="H28" s="238"/>
      <c r="I28" s="64"/>
      <c r="J28" s="66"/>
      <c r="K28" s="64"/>
      <c r="L28" s="64"/>
      <c r="M28" s="64"/>
      <c r="N28" s="66"/>
      <c r="O28" s="98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16"/>
      <c r="AN28" s="117"/>
    </row>
    <row r="29" spans="1:40">
      <c r="A29" s="334"/>
      <c r="B29" s="222"/>
      <c r="C29" s="336"/>
      <c r="D29" s="388"/>
      <c r="E29" s="190"/>
      <c r="F29" s="389"/>
      <c r="G29" s="64"/>
      <c r="H29" s="238"/>
      <c r="I29" s="64"/>
      <c r="J29" s="66"/>
      <c r="K29" s="64"/>
      <c r="L29" s="64"/>
      <c r="M29" s="64"/>
      <c r="N29" s="66"/>
      <c r="O29" s="9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16"/>
      <c r="AN29" s="117"/>
    </row>
    <row r="30" spans="1:40">
      <c r="A30" s="191"/>
      <c r="B30" s="192"/>
      <c r="C30" s="396"/>
      <c r="D30" s="388"/>
      <c r="E30" s="190"/>
      <c r="F30" s="389"/>
      <c r="G30" s="64"/>
      <c r="H30" s="238"/>
      <c r="I30" s="64"/>
      <c r="J30" s="66"/>
      <c r="K30" s="64"/>
      <c r="L30" s="64"/>
      <c r="M30" s="64"/>
      <c r="N30" s="66"/>
      <c r="O30" s="9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16"/>
      <c r="AN30" s="117"/>
    </row>
    <row r="31" spans="1:40">
      <c r="A31" s="191"/>
      <c r="C31" s="396"/>
      <c r="D31" s="388"/>
      <c r="E31" s="190"/>
      <c r="F31" s="389"/>
      <c r="G31" s="64"/>
      <c r="H31" s="238"/>
      <c r="I31" s="64"/>
      <c r="J31" s="66"/>
      <c r="K31" s="64"/>
      <c r="L31" s="64"/>
      <c r="M31" s="64"/>
      <c r="N31" s="66"/>
      <c r="O31" s="9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16"/>
      <c r="AN31" s="117"/>
    </row>
    <row r="32" spans="1:40">
      <c r="A32" s="397"/>
      <c r="B32" s="398"/>
      <c r="C32" s="396"/>
      <c r="D32" s="388"/>
      <c r="E32" s="190"/>
      <c r="F32" s="389"/>
      <c r="G32" s="64"/>
      <c r="H32" s="238"/>
      <c r="I32" s="64"/>
      <c r="J32" s="66"/>
      <c r="K32" s="64"/>
      <c r="L32" s="64"/>
      <c r="M32" s="64"/>
      <c r="N32" s="66"/>
      <c r="O32" s="9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16"/>
      <c r="AN32" s="117"/>
    </row>
    <row r="33" spans="1:40">
      <c r="A33" s="334"/>
      <c r="B33" s="307"/>
      <c r="C33" s="396"/>
      <c r="D33" s="388"/>
      <c r="E33" s="190"/>
      <c r="F33" s="389"/>
      <c r="G33" s="64"/>
      <c r="H33" s="238"/>
      <c r="I33" s="64"/>
      <c r="J33" s="66"/>
      <c r="K33" s="64"/>
      <c r="L33" s="64"/>
      <c r="M33" s="64"/>
      <c r="N33" s="66"/>
      <c r="O33" s="9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</row>
    <row r="34" spans="1:40">
      <c r="A34" s="334"/>
      <c r="B34" s="398"/>
      <c r="C34" s="396"/>
      <c r="D34" s="388"/>
      <c r="E34" s="190"/>
      <c r="F34" s="389"/>
      <c r="G34" s="64"/>
      <c r="H34" s="238"/>
      <c r="I34" s="64"/>
      <c r="J34" s="66"/>
      <c r="K34" s="64"/>
      <c r="L34" s="64"/>
      <c r="M34" s="64"/>
      <c r="N34" s="66"/>
      <c r="O34" s="9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16"/>
      <c r="AN34" s="117"/>
    </row>
    <row r="35" spans="1:40">
      <c r="A35" s="334"/>
      <c r="B35" s="398"/>
      <c r="C35" s="396"/>
      <c r="D35" s="388"/>
      <c r="E35" s="190"/>
      <c r="F35" s="389"/>
      <c r="G35" s="64"/>
      <c r="H35" s="238"/>
      <c r="I35" s="64"/>
      <c r="J35" s="66"/>
      <c r="K35" s="64"/>
      <c r="L35" s="64"/>
      <c r="M35" s="64"/>
      <c r="N35" s="66"/>
      <c r="O35" s="98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16"/>
      <c r="AN35" s="117"/>
    </row>
    <row r="36" spans="1:40">
      <c r="A36" s="334"/>
      <c r="B36" s="398"/>
      <c r="C36" s="396"/>
      <c r="D36" s="388"/>
      <c r="E36" s="190"/>
      <c r="F36" s="389"/>
      <c r="G36" s="64"/>
      <c r="H36" s="238"/>
      <c r="I36" s="64"/>
      <c r="J36" s="66"/>
      <c r="K36" s="64"/>
      <c r="L36" s="64"/>
      <c r="M36" s="64"/>
      <c r="N36" s="66"/>
      <c r="O36" s="98"/>
      <c r="P36" s="64"/>
      <c r="Q36" s="64"/>
      <c r="R36" s="64"/>
      <c r="S36" s="64"/>
      <c r="T36" s="64"/>
      <c r="U36" s="402"/>
      <c r="V36" s="64"/>
      <c r="W36" s="64"/>
      <c r="X36" s="64"/>
      <c r="Y36" s="64"/>
      <c r="Z36" s="64"/>
      <c r="AA36" s="64"/>
      <c r="AB36" s="64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16"/>
      <c r="AN36" s="117"/>
    </row>
    <row r="37" spans="1:40">
      <c r="A37" s="334"/>
      <c r="B37" s="398"/>
      <c r="C37" s="396"/>
      <c r="D37" s="388"/>
      <c r="E37" s="190"/>
      <c r="F37" s="389"/>
      <c r="G37" s="64"/>
      <c r="H37" s="238"/>
      <c r="I37" s="64"/>
      <c r="J37" s="66"/>
      <c r="K37" s="64"/>
      <c r="L37" s="64"/>
      <c r="M37" s="64"/>
      <c r="N37" s="66"/>
      <c r="O37" s="98"/>
      <c r="P37" s="64"/>
      <c r="Q37" s="64"/>
      <c r="R37" s="64"/>
      <c r="S37" s="64"/>
      <c r="T37" s="64"/>
      <c r="U37" s="402"/>
      <c r="V37" s="64"/>
      <c r="W37" s="64"/>
      <c r="X37" s="64"/>
      <c r="Y37" s="64"/>
      <c r="Z37" s="64"/>
      <c r="AA37" s="64"/>
      <c r="AB37" s="64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16"/>
      <c r="AN37" s="117"/>
    </row>
    <row r="38" spans="1:40">
      <c r="A38" s="399"/>
      <c r="B38" s="400"/>
      <c r="C38" s="396"/>
      <c r="D38" s="388"/>
      <c r="E38" s="190"/>
      <c r="F38" s="389"/>
      <c r="G38" s="64"/>
      <c r="H38" s="238"/>
      <c r="I38" s="64"/>
      <c r="J38" s="66"/>
      <c r="K38" s="64"/>
      <c r="L38" s="64"/>
      <c r="M38" s="64"/>
      <c r="N38" s="66"/>
      <c r="O38" s="98"/>
      <c r="P38" s="64"/>
      <c r="Q38" s="64"/>
      <c r="R38" s="64"/>
      <c r="S38" s="64"/>
      <c r="T38" s="64"/>
      <c r="U38" s="402"/>
      <c r="V38" s="64"/>
      <c r="W38" s="64"/>
      <c r="X38" s="64"/>
      <c r="Y38" s="64"/>
      <c r="Z38" s="64"/>
      <c r="AA38" s="64"/>
      <c r="AB38" s="64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16"/>
      <c r="AN38" s="117"/>
    </row>
    <row r="39" spans="1:40">
      <c r="A39" s="399"/>
      <c r="C39" s="396"/>
      <c r="D39" s="388"/>
      <c r="E39" s="190"/>
      <c r="F39" s="389"/>
      <c r="G39" s="64"/>
      <c r="H39" s="238"/>
      <c r="I39" s="64"/>
      <c r="J39" s="66"/>
      <c r="K39" s="64"/>
      <c r="L39" s="64"/>
      <c r="M39" s="64"/>
      <c r="N39" s="66"/>
      <c r="O39" s="98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117"/>
    </row>
    <row r="40" spans="1:40">
      <c r="A40" s="399"/>
      <c r="B40" s="292"/>
      <c r="C40" s="396"/>
      <c r="D40" s="388"/>
      <c r="E40" s="190"/>
      <c r="F40" s="389"/>
      <c r="G40" s="64"/>
      <c r="H40" s="238"/>
      <c r="I40" s="64"/>
      <c r="J40" s="66"/>
      <c r="K40" s="64"/>
      <c r="L40" s="64"/>
      <c r="M40" s="64"/>
      <c r="N40" s="66"/>
      <c r="O40" s="98"/>
      <c r="P40" s="64"/>
      <c r="Q40" s="64"/>
      <c r="R40" s="64"/>
      <c r="S40" s="64"/>
      <c r="T40" s="64"/>
      <c r="U40" s="402"/>
      <c r="V40" s="64"/>
      <c r="W40" s="64"/>
      <c r="X40" s="64"/>
      <c r="Y40" s="64"/>
      <c r="Z40" s="64"/>
      <c r="AA40" s="64"/>
      <c r="AB40" s="64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117"/>
    </row>
    <row r="41" spans="1:40">
      <c r="A41" s="399"/>
      <c r="B41" s="292"/>
      <c r="C41" s="396"/>
      <c r="D41" s="388"/>
      <c r="E41" s="190"/>
      <c r="F41" s="389"/>
      <c r="G41" s="64"/>
      <c r="H41" s="238"/>
      <c r="I41" s="64"/>
      <c r="J41" s="66"/>
      <c r="K41" s="64"/>
      <c r="L41" s="64"/>
      <c r="M41" s="64"/>
      <c r="N41" s="66"/>
      <c r="O41" s="98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191"/>
      <c r="C42" s="173"/>
      <c r="E42" s="64"/>
      <c r="F42" s="66"/>
      <c r="G42" s="64"/>
      <c r="H42" s="238"/>
      <c r="I42" s="64"/>
      <c r="J42" s="66"/>
      <c r="K42" s="64"/>
      <c r="L42" s="64"/>
      <c r="M42" s="64"/>
      <c r="N42" s="66"/>
      <c r="O42" s="98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16"/>
      <c r="AN42" s="117"/>
    </row>
    <row r="43" spans="1:40">
      <c r="A43" s="191"/>
      <c r="C43" s="173"/>
      <c r="E43" s="64"/>
      <c r="F43" s="66"/>
      <c r="G43" s="64"/>
      <c r="H43" s="238"/>
      <c r="I43" s="64"/>
      <c r="J43" s="66"/>
      <c r="K43" s="64"/>
      <c r="L43" s="64"/>
      <c r="M43" s="64"/>
      <c r="N43" s="66"/>
      <c r="O43" s="98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16"/>
      <c r="AN43" s="117"/>
    </row>
    <row r="44" spans="1:40">
      <c r="A44" s="191"/>
      <c r="C44" s="173"/>
      <c r="E44" s="64"/>
      <c r="F44" s="66"/>
      <c r="G44" s="64"/>
      <c r="H44" s="238"/>
      <c r="I44" s="64"/>
      <c r="J44" s="66"/>
      <c r="K44" s="64"/>
      <c r="L44" s="64"/>
      <c r="M44" s="64"/>
      <c r="N44" s="66"/>
      <c r="O44" s="98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16"/>
      <c r="AN44" s="117"/>
    </row>
    <row r="45" spans="1:40">
      <c r="A45" s="191"/>
      <c r="C45" s="173"/>
      <c r="E45" s="64"/>
      <c r="F45" s="66"/>
      <c r="G45" s="64"/>
      <c r="H45" s="238"/>
      <c r="I45" s="64"/>
      <c r="J45" s="66"/>
      <c r="K45" s="64"/>
      <c r="L45" s="64"/>
      <c r="M45" s="64"/>
      <c r="N45" s="66"/>
      <c r="O45" s="98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16"/>
      <c r="AN45" s="117"/>
    </row>
    <row r="46" spans="1:40">
      <c r="A46" s="191"/>
      <c r="C46" s="173"/>
      <c r="E46" s="64"/>
      <c r="F46" s="66"/>
      <c r="G46" s="64"/>
      <c r="H46" s="238"/>
      <c r="I46" s="64"/>
      <c r="J46" s="66"/>
      <c r="K46" s="64"/>
      <c r="L46" s="64"/>
      <c r="M46" s="64"/>
      <c r="N46" s="66"/>
      <c r="O46" s="98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16"/>
      <c r="AN46" s="117"/>
    </row>
    <row r="47" spans="1:40">
      <c r="A47" s="191"/>
      <c r="C47" s="173"/>
      <c r="E47" s="64"/>
      <c r="F47" s="66"/>
      <c r="G47" s="64"/>
      <c r="H47" s="238"/>
      <c r="I47" s="64"/>
      <c r="J47" s="66"/>
      <c r="K47" s="64"/>
      <c r="L47" s="64"/>
      <c r="M47" s="64"/>
      <c r="N47" s="66"/>
      <c r="O47" s="98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16"/>
      <c r="AN47" s="117"/>
    </row>
    <row r="48" spans="1:40">
      <c r="A48" s="191"/>
      <c r="C48" s="173"/>
      <c r="E48" s="64"/>
      <c r="F48" s="66"/>
      <c r="G48" s="64"/>
      <c r="H48" s="238"/>
      <c r="I48" s="64"/>
      <c r="J48" s="66"/>
      <c r="K48" s="64"/>
      <c r="L48" s="64"/>
      <c r="M48" s="64"/>
      <c r="N48" s="66"/>
      <c r="O48" s="98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191"/>
      <c r="C49" s="173"/>
      <c r="E49" s="64"/>
      <c r="F49" s="66"/>
      <c r="G49" s="64"/>
      <c r="H49" s="238"/>
      <c r="I49" s="64"/>
      <c r="J49" s="66"/>
      <c r="K49" s="64"/>
      <c r="L49" s="64"/>
      <c r="M49" s="64"/>
      <c r="N49" s="66"/>
      <c r="O49" s="98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16"/>
      <c r="AN49" s="117"/>
    </row>
    <row r="50" spans="1:40">
      <c r="A50" s="191"/>
      <c r="C50" s="173"/>
      <c r="E50" s="64"/>
      <c r="F50" s="66"/>
      <c r="G50" s="64"/>
      <c r="H50" s="238"/>
      <c r="I50" s="64"/>
      <c r="J50" s="66"/>
      <c r="K50" s="64"/>
      <c r="L50" s="64"/>
      <c r="M50" s="64"/>
      <c r="N50" s="66"/>
      <c r="O50" s="98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191"/>
      <c r="C51" s="173"/>
      <c r="E51" s="64"/>
      <c r="F51" s="66"/>
      <c r="G51" s="64"/>
      <c r="H51" s="238"/>
      <c r="I51" s="64"/>
      <c r="J51" s="66"/>
      <c r="K51" s="64"/>
      <c r="L51" s="64"/>
      <c r="M51" s="64"/>
      <c r="N51" s="66"/>
      <c r="O51" s="98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191"/>
      <c r="C52" s="173"/>
      <c r="E52" s="64"/>
      <c r="F52" s="66"/>
      <c r="G52" s="64"/>
      <c r="H52" s="238"/>
      <c r="I52" s="64"/>
      <c r="J52" s="66"/>
      <c r="K52" s="64"/>
      <c r="L52" s="64"/>
      <c r="M52" s="64"/>
      <c r="N52" s="66"/>
      <c r="O52" s="98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16"/>
      <c r="AN52" s="117"/>
    </row>
    <row r="53" spans="1:40">
      <c r="A53" s="191"/>
      <c r="C53" s="173"/>
      <c r="E53" s="64"/>
      <c r="F53" s="66"/>
      <c r="G53" s="64"/>
      <c r="H53" s="238"/>
      <c r="I53" s="64"/>
      <c r="J53" s="66"/>
      <c r="K53" s="64"/>
      <c r="L53" s="64"/>
      <c r="M53" s="64"/>
      <c r="N53" s="66"/>
      <c r="O53" s="98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16"/>
      <c r="AN53" s="117"/>
    </row>
    <row r="54" spans="1:40">
      <c r="A54" s="191"/>
      <c r="C54" s="173"/>
      <c r="E54" s="64"/>
      <c r="F54" s="66"/>
      <c r="G54" s="64"/>
      <c r="H54" s="238"/>
      <c r="I54" s="64"/>
      <c r="J54" s="66"/>
      <c r="K54" s="64"/>
      <c r="L54" s="64"/>
      <c r="M54" s="64"/>
      <c r="N54" s="66"/>
      <c r="O54" s="98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16"/>
      <c r="AN54" s="117"/>
    </row>
    <row r="55" spans="1:40">
      <c r="A55" s="191"/>
      <c r="C55" s="173"/>
      <c r="E55" s="64"/>
      <c r="F55" s="66"/>
      <c r="G55" s="64"/>
      <c r="H55" s="238"/>
      <c r="I55" s="64"/>
      <c r="J55" s="66"/>
      <c r="K55" s="64"/>
      <c r="L55" s="64"/>
      <c r="M55" s="64"/>
      <c r="N55" s="66"/>
      <c r="O55" s="98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16"/>
      <c r="AN55" s="117"/>
    </row>
    <row r="56" spans="1:40">
      <c r="A56" s="191"/>
      <c r="C56" s="173"/>
      <c r="E56" s="64"/>
      <c r="F56" s="66"/>
      <c r="G56" s="64"/>
      <c r="H56" s="238"/>
      <c r="I56" s="64"/>
      <c r="J56" s="66"/>
      <c r="K56" s="64"/>
      <c r="L56" s="64"/>
      <c r="M56" s="64"/>
      <c r="N56" s="66"/>
      <c r="O56" s="98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16"/>
      <c r="AN56" s="117"/>
    </row>
    <row r="57" spans="1:40">
      <c r="A57" s="191"/>
      <c r="C57" s="173"/>
      <c r="E57" s="64"/>
      <c r="F57" s="66"/>
      <c r="G57" s="64"/>
      <c r="H57" s="238"/>
      <c r="I57" s="64"/>
      <c r="J57" s="66"/>
      <c r="K57" s="64"/>
      <c r="L57" s="64"/>
      <c r="M57" s="64"/>
      <c r="N57" s="66"/>
      <c r="O57" s="98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16"/>
      <c r="AN57" s="117"/>
    </row>
    <row r="58" spans="1:40">
      <c r="A58" s="191"/>
      <c r="C58" s="173"/>
      <c r="E58" s="64"/>
      <c r="F58" s="66"/>
      <c r="G58" s="64"/>
      <c r="H58" s="238"/>
      <c r="I58" s="64"/>
      <c r="J58" s="66"/>
      <c r="K58" s="64"/>
      <c r="L58" s="64"/>
      <c r="M58" s="64"/>
      <c r="N58" s="66"/>
      <c r="O58" s="98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16"/>
      <c r="AN58" s="117"/>
    </row>
    <row r="59" spans="1:40">
      <c r="A59" s="191"/>
      <c r="C59" s="173"/>
      <c r="E59" s="64"/>
      <c r="F59" s="66"/>
      <c r="G59" s="64"/>
      <c r="H59" s="238"/>
      <c r="I59" s="64"/>
      <c r="J59" s="66"/>
      <c r="K59" s="64"/>
      <c r="L59" s="64"/>
      <c r="M59" s="64"/>
      <c r="N59" s="66"/>
      <c r="O59" s="98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16"/>
      <c r="AN59" s="117"/>
    </row>
    <row r="60" spans="1:40">
      <c r="A60" s="191"/>
      <c r="C60" s="173"/>
      <c r="E60" s="64"/>
      <c r="F60" s="66"/>
      <c r="G60" s="64"/>
      <c r="H60" s="238"/>
      <c r="I60" s="64"/>
      <c r="J60" s="66"/>
      <c r="K60" s="64"/>
      <c r="L60" s="64"/>
      <c r="M60" s="64"/>
      <c r="N60" s="66"/>
      <c r="O60" s="98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16"/>
      <c r="AN60" s="117"/>
    </row>
    <row r="61" spans="1:40">
      <c r="A61" s="191"/>
      <c r="C61" s="173"/>
      <c r="E61" s="64"/>
      <c r="F61" s="66"/>
      <c r="G61" s="64"/>
      <c r="H61" s="238"/>
      <c r="I61" s="64"/>
      <c r="J61" s="66"/>
      <c r="K61" s="64"/>
      <c r="L61" s="64"/>
      <c r="M61" s="64"/>
      <c r="N61" s="66"/>
      <c r="O61" s="98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16"/>
      <c r="AN61" s="117"/>
    </row>
    <row r="62" spans="1:40">
      <c r="A62" s="191"/>
      <c r="C62" s="173"/>
      <c r="E62" s="64"/>
      <c r="F62" s="66"/>
      <c r="G62" s="64"/>
      <c r="H62" s="238"/>
      <c r="I62" s="64"/>
      <c r="J62" s="66"/>
      <c r="K62" s="64"/>
      <c r="L62" s="64"/>
      <c r="M62" s="64"/>
      <c r="N62" s="66"/>
      <c r="O62" s="98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16"/>
      <c r="AN62" s="117"/>
    </row>
    <row r="63" spans="1:40">
      <c r="A63" s="191"/>
      <c r="C63" s="173"/>
      <c r="E63" s="64"/>
      <c r="F63" s="66"/>
      <c r="G63" s="64"/>
      <c r="H63" s="238"/>
      <c r="I63" s="64"/>
      <c r="J63" s="66"/>
      <c r="K63" s="64"/>
      <c r="L63" s="64"/>
      <c r="M63" s="64"/>
      <c r="N63" s="66"/>
      <c r="O63" s="98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16"/>
      <c r="AN63" s="117"/>
    </row>
    <row r="64" spans="1:40">
      <c r="A64" s="191"/>
      <c r="C64" s="173"/>
      <c r="E64" s="64"/>
      <c r="F64" s="66"/>
      <c r="G64" s="64"/>
      <c r="H64" s="238"/>
      <c r="I64" s="64"/>
      <c r="J64" s="66"/>
      <c r="K64" s="64"/>
      <c r="L64" s="64"/>
      <c r="M64" s="64"/>
      <c r="N64" s="66"/>
      <c r="O64" s="98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16"/>
      <c r="AN64" s="117"/>
    </row>
    <row r="65" spans="1:40">
      <c r="A65" s="191"/>
      <c r="C65" s="173"/>
      <c r="E65" s="64"/>
      <c r="F65" s="66"/>
      <c r="G65" s="64"/>
      <c r="H65" s="238"/>
      <c r="I65" s="64"/>
      <c r="J65" s="66"/>
      <c r="K65" s="64"/>
      <c r="L65" s="64"/>
      <c r="M65" s="64"/>
      <c r="N65" s="66"/>
      <c r="O65" s="98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16"/>
      <c r="AN65" s="117"/>
    </row>
    <row r="66" spans="1:40">
      <c r="A66" s="191"/>
      <c r="C66" s="173"/>
      <c r="E66" s="64"/>
      <c r="F66" s="66"/>
      <c r="G66" s="64"/>
      <c r="H66" s="238"/>
      <c r="I66" s="64"/>
      <c r="J66" s="66"/>
      <c r="K66" s="64"/>
      <c r="L66" s="64"/>
      <c r="M66" s="64"/>
      <c r="N66" s="66"/>
      <c r="O66" s="98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16"/>
      <c r="AN66" s="117"/>
    </row>
    <row r="67" spans="1:40">
      <c r="A67" s="191"/>
      <c r="C67" s="173"/>
      <c r="E67" s="64"/>
      <c r="F67" s="66"/>
      <c r="G67" s="64"/>
      <c r="H67" s="238"/>
      <c r="I67" s="64"/>
      <c r="J67" s="66"/>
      <c r="K67" s="64"/>
      <c r="L67" s="64"/>
      <c r="M67" s="64"/>
      <c r="N67" s="66"/>
      <c r="O67" s="98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16"/>
      <c r="AN67" s="117"/>
    </row>
    <row r="68" spans="1:40">
      <c r="A68" s="191"/>
      <c r="C68" s="173"/>
      <c r="E68" s="64"/>
      <c r="F68" s="66"/>
      <c r="G68" s="64"/>
      <c r="H68" s="238"/>
      <c r="I68" s="64"/>
      <c r="J68" s="66"/>
      <c r="K68" s="64"/>
      <c r="L68" s="64"/>
      <c r="M68" s="64"/>
      <c r="N68" s="66"/>
      <c r="O68" s="98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16"/>
      <c r="AN68" s="117"/>
    </row>
    <row r="69" spans="1:40">
      <c r="A69" s="191"/>
      <c r="C69" s="173"/>
      <c r="E69" s="64"/>
      <c r="F69" s="66"/>
      <c r="G69" s="64"/>
      <c r="H69" s="238"/>
      <c r="I69" s="64"/>
      <c r="J69" s="66"/>
      <c r="K69" s="64"/>
      <c r="L69" s="64"/>
      <c r="M69" s="64"/>
      <c r="N69" s="66"/>
      <c r="O69" s="98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16"/>
      <c r="AN69" s="117"/>
    </row>
    <row r="70" spans="1:40">
      <c r="A70" s="191"/>
      <c r="C70" s="173"/>
      <c r="E70" s="64"/>
      <c r="F70" s="66"/>
      <c r="G70" s="64"/>
      <c r="H70" s="238"/>
      <c r="I70" s="64"/>
      <c r="J70" s="66"/>
      <c r="K70" s="64"/>
      <c r="L70" s="64"/>
      <c r="M70" s="64"/>
      <c r="N70" s="66"/>
      <c r="O70" s="98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16"/>
      <c r="AN70" s="117"/>
    </row>
    <row r="71" spans="1:40">
      <c r="A71" s="191"/>
      <c r="C71" s="173"/>
      <c r="E71" s="64"/>
      <c r="F71" s="66"/>
      <c r="G71" s="64"/>
      <c r="H71" s="238"/>
      <c r="I71" s="64"/>
      <c r="J71" s="66"/>
      <c r="K71" s="64"/>
      <c r="L71" s="64"/>
      <c r="M71" s="64"/>
      <c r="N71" s="66"/>
      <c r="O71" s="98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16"/>
      <c r="AN71" s="117"/>
    </row>
    <row r="72" spans="1:40">
      <c r="A72" s="191"/>
      <c r="C72" s="173"/>
      <c r="E72" s="64"/>
      <c r="F72" s="66"/>
      <c r="G72" s="64"/>
      <c r="H72" s="238"/>
      <c r="I72" s="64"/>
      <c r="J72" s="66"/>
      <c r="K72" s="64"/>
      <c r="L72" s="64"/>
      <c r="M72" s="64"/>
      <c r="N72" s="66"/>
      <c r="O72" s="98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16"/>
      <c r="AN72" s="117"/>
    </row>
    <row r="73" spans="1:40">
      <c r="A73" s="191"/>
      <c r="C73" s="173"/>
      <c r="E73" s="64"/>
      <c r="F73" s="66"/>
      <c r="G73" s="64"/>
      <c r="H73" s="238"/>
      <c r="I73" s="64"/>
      <c r="J73" s="66"/>
      <c r="K73" s="64"/>
      <c r="L73" s="64"/>
      <c r="M73" s="64"/>
      <c r="N73" s="66"/>
      <c r="O73" s="98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16"/>
      <c r="AN73" s="117"/>
    </row>
    <row r="74" spans="1:40">
      <c r="A74" s="191"/>
      <c r="C74" s="173"/>
      <c r="E74" s="64"/>
      <c r="F74" s="66"/>
      <c r="G74" s="64"/>
      <c r="H74" s="238"/>
      <c r="I74" s="64"/>
      <c r="J74" s="66"/>
      <c r="K74" s="64"/>
      <c r="L74" s="64"/>
      <c r="M74" s="64"/>
      <c r="N74" s="66"/>
      <c r="O74" s="98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16"/>
      <c r="AN74" s="117"/>
    </row>
    <row r="75" spans="1:40">
      <c r="A75" s="191"/>
      <c r="C75" s="173"/>
      <c r="E75" s="64"/>
      <c r="F75" s="66"/>
      <c r="G75" s="64"/>
      <c r="H75" s="238"/>
      <c r="I75" s="64"/>
      <c r="J75" s="66"/>
      <c r="K75" s="64"/>
      <c r="L75" s="64"/>
      <c r="M75" s="64"/>
      <c r="N75" s="66"/>
      <c r="O75" s="98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16"/>
      <c r="AN75" s="117"/>
    </row>
    <row r="76" spans="1:40">
      <c r="A76" s="191"/>
      <c r="C76" s="173"/>
      <c r="E76" s="64"/>
      <c r="F76" s="66"/>
      <c r="G76" s="64"/>
      <c r="H76" s="238"/>
      <c r="I76" s="64"/>
      <c r="J76" s="66"/>
      <c r="K76" s="64"/>
      <c r="L76" s="64"/>
      <c r="M76" s="64"/>
      <c r="N76" s="66"/>
      <c r="O76" s="98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16"/>
      <c r="AN76" s="117"/>
    </row>
    <row r="77" spans="1:40">
      <c r="A77" s="191"/>
      <c r="C77" s="173"/>
      <c r="E77" s="64"/>
      <c r="F77" s="66"/>
      <c r="G77" s="64"/>
      <c r="H77" s="238"/>
      <c r="I77" s="64"/>
      <c r="J77" s="66"/>
      <c r="K77" s="64"/>
      <c r="L77" s="64"/>
      <c r="M77" s="64"/>
      <c r="N77" s="66"/>
      <c r="O77" s="98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16"/>
      <c r="AN77" s="117"/>
    </row>
    <row r="78" ht="14.75" spans="1:40">
      <c r="A78" s="191"/>
      <c r="C78" s="173"/>
      <c r="E78" s="64"/>
      <c r="F78" s="66"/>
      <c r="G78" s="64"/>
      <c r="H78" s="238"/>
      <c r="I78" s="64"/>
      <c r="J78" s="66"/>
      <c r="K78" s="64"/>
      <c r="L78" s="64"/>
      <c r="M78" s="64"/>
      <c r="N78" s="66"/>
      <c r="O78" s="98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16"/>
      <c r="AN78" s="117"/>
    </row>
    <row r="79" ht="29.25" customHeight="1" spans="1:40">
      <c r="A79" s="174"/>
      <c r="B79" s="175" t="s">
        <v>94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9"/>
      <c r="AN79" s="406"/>
    </row>
    <row r="80" spans="1:22">
      <c r="A80" s="4"/>
      <c r="F80" s="40"/>
      <c r="H80" s="40"/>
      <c r="J80" s="40"/>
      <c r="L80" s="40"/>
      <c r="N80" s="40"/>
      <c r="P80" s="40"/>
      <c r="R80" s="108"/>
      <c r="T80" s="108"/>
      <c r="V80" s="108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79:AM79"/>
  </mergeCells>
  <conditionalFormatting sqref="AM6:AM8">
    <cfRule type="containsText" dxfId="0" priority="1" operator="between" text="0">
      <formula>NOT(ISERROR(SEARCH("0",AM6)))</formula>
    </cfRule>
    <cfRule type="cellIs" dxfId="1" priority="2" operator="equal">
      <formula>0</formula>
    </cfRule>
  </conditionalFormatting>
  <conditionalFormatting sqref="AM1:AM2;AM80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61" fitToHeight="0" orientation="portrait"/>
  <headerFooter/>
  <rowBreaks count="1" manualBreakCount="1">
    <brk id="79" max="3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4"/>
  <sheetViews>
    <sheetView view="pageBreakPreview" zoomScale="90" zoomScalePageLayoutView="60" zoomScaleNormal="90" topLeftCell="A37" workbookViewId="0">
      <selection activeCell="D14" sqref="D14"/>
    </sheetView>
  </sheetViews>
  <sheetFormatPr defaultColWidth="9.10909090909091" defaultRowHeight="14"/>
  <cols>
    <col min="1" max="1" width="9.44545454545455" style="33" customWidth="1"/>
    <col min="2" max="2" width="56.2181818181818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ht="13.95" customHeight="1" spans="1:40">
      <c r="A5" s="285" t="s">
        <v>444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22">
      <c r="A6" s="4"/>
      <c r="F6" s="40"/>
      <c r="H6" s="40"/>
      <c r="J6" s="40"/>
      <c r="L6" s="40"/>
      <c r="N6" s="40"/>
      <c r="P6" s="40"/>
      <c r="R6" s="108"/>
      <c r="T6" s="108"/>
      <c r="V6" s="108"/>
    </row>
    <row r="7" spans="1:22">
      <c r="A7" s="4" t="s">
        <v>173</v>
      </c>
      <c r="F7" s="40"/>
      <c r="H7" s="40"/>
      <c r="J7" s="40"/>
      <c r="L7" s="40"/>
      <c r="N7" s="40"/>
      <c r="P7" s="40"/>
      <c r="R7" s="108"/>
      <c r="T7" s="108"/>
      <c r="V7" s="108"/>
    </row>
    <row r="8" spans="1:40">
      <c r="A8" s="364" t="s">
        <v>39</v>
      </c>
      <c r="B8" s="365" t="s">
        <v>40</v>
      </c>
      <c r="C8" s="366" t="s">
        <v>41</v>
      </c>
      <c r="D8" s="367" t="s">
        <v>42</v>
      </c>
      <c r="E8" s="368" t="s">
        <v>43</v>
      </c>
      <c r="F8" s="369" t="s">
        <v>43</v>
      </c>
      <c r="G8" s="368" t="s">
        <v>43</v>
      </c>
      <c r="H8" s="369" t="s">
        <v>43</v>
      </c>
      <c r="I8" s="368" t="s">
        <v>43</v>
      </c>
      <c r="J8" s="369" t="s">
        <v>43</v>
      </c>
      <c r="K8" s="368" t="s">
        <v>43</v>
      </c>
      <c r="L8" s="368" t="s">
        <v>43</v>
      </c>
      <c r="M8" s="368" t="s">
        <v>43</v>
      </c>
      <c r="N8" s="369" t="s">
        <v>43</v>
      </c>
      <c r="O8" s="371" t="s">
        <v>43</v>
      </c>
      <c r="P8" s="368" t="s">
        <v>43</v>
      </c>
      <c r="Q8" s="375" t="s">
        <v>43</v>
      </c>
      <c r="R8" s="375" t="s">
        <v>43</v>
      </c>
      <c r="S8" s="375" t="s">
        <v>43</v>
      </c>
      <c r="T8" s="375" t="s">
        <v>43</v>
      </c>
      <c r="U8" s="375" t="s">
        <v>43</v>
      </c>
      <c r="V8" s="375" t="s">
        <v>43</v>
      </c>
      <c r="W8" s="375" t="s">
        <v>43</v>
      </c>
      <c r="X8" s="375" t="s">
        <v>43</v>
      </c>
      <c r="Y8" s="375" t="s">
        <v>43</v>
      </c>
      <c r="Z8" s="375" t="s">
        <v>43</v>
      </c>
      <c r="AA8" s="375" t="s">
        <v>43</v>
      </c>
      <c r="AB8" s="375" t="s">
        <v>43</v>
      </c>
      <c r="AC8" s="376" t="s">
        <v>43</v>
      </c>
      <c r="AD8" s="376" t="s">
        <v>43</v>
      </c>
      <c r="AE8" s="376" t="s">
        <v>43</v>
      </c>
      <c r="AF8" s="376" t="s">
        <v>43</v>
      </c>
      <c r="AG8" s="376" t="s">
        <v>43</v>
      </c>
      <c r="AH8" s="376" t="s">
        <v>43</v>
      </c>
      <c r="AI8" s="371" t="s">
        <v>43</v>
      </c>
      <c r="AJ8" s="371" t="s">
        <v>44</v>
      </c>
      <c r="AK8" s="371" t="s">
        <v>44</v>
      </c>
      <c r="AL8" s="368" t="s">
        <v>44</v>
      </c>
      <c r="AM8" s="377" t="s">
        <v>44</v>
      </c>
      <c r="AN8" s="378" t="s">
        <v>46</v>
      </c>
    </row>
    <row r="9" spans="1:40">
      <c r="A9" s="132"/>
      <c r="B9" s="133"/>
      <c r="C9" s="134"/>
      <c r="D9" s="182"/>
      <c r="E9" s="327"/>
      <c r="F9" s="342"/>
      <c r="G9" s="329"/>
      <c r="H9" s="330"/>
      <c r="I9" s="329"/>
      <c r="J9" s="342"/>
      <c r="K9" s="329"/>
      <c r="L9" s="328"/>
      <c r="M9" s="329"/>
      <c r="N9" s="342"/>
      <c r="O9" s="343"/>
      <c r="P9" s="328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43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79"/>
      <c r="AN9" s="117"/>
    </row>
    <row r="10" spans="1:40">
      <c r="A10" s="132">
        <v>5200</v>
      </c>
      <c r="B10" s="286" t="s">
        <v>445</v>
      </c>
      <c r="C10" s="173"/>
      <c r="D10" s="188"/>
      <c r="E10" s="253"/>
      <c r="F10" s="68"/>
      <c r="G10" s="332"/>
      <c r="H10" s="333"/>
      <c r="I10" s="332"/>
      <c r="J10" s="68"/>
      <c r="K10" s="332"/>
      <c r="L10" s="331"/>
      <c r="M10" s="332"/>
      <c r="N10" s="68"/>
      <c r="O10" s="344"/>
      <c r="P10" s="331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44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79"/>
      <c r="AN10" s="117"/>
    </row>
    <row r="11" spans="1:40">
      <c r="A11" s="198"/>
      <c r="C11" s="173"/>
      <c r="D11" s="188"/>
      <c r="E11" s="253"/>
      <c r="F11" s="68"/>
      <c r="G11" s="332"/>
      <c r="H11" s="333"/>
      <c r="I11" s="332"/>
      <c r="J11" s="68"/>
      <c r="K11" s="332"/>
      <c r="L11" s="331"/>
      <c r="M11" s="332"/>
      <c r="N11" s="68"/>
      <c r="O11" s="344"/>
      <c r="P11" s="331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44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79"/>
      <c r="AN11" s="117"/>
    </row>
    <row r="12" spans="1:40">
      <c r="A12" s="191">
        <v>52.01</v>
      </c>
      <c r="B12" s="33" t="s">
        <v>446</v>
      </c>
      <c r="C12" s="173" t="s">
        <v>211</v>
      </c>
      <c r="D12" s="188"/>
      <c r="E12" s="68"/>
      <c r="F12" s="68"/>
      <c r="G12" s="331"/>
      <c r="H12" s="333"/>
      <c r="I12" s="331"/>
      <c r="J12" s="68"/>
      <c r="K12" s="331"/>
      <c r="L12" s="331"/>
      <c r="M12" s="331"/>
      <c r="N12" s="68"/>
      <c r="O12" s="102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10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79"/>
      <c r="AN12" s="117"/>
    </row>
    <row r="13" spans="1:40">
      <c r="A13" s="198"/>
      <c r="B13" s="133"/>
      <c r="C13" s="173"/>
      <c r="D13" s="188"/>
      <c r="E13" s="253"/>
      <c r="F13" s="68"/>
      <c r="G13" s="332"/>
      <c r="H13" s="333"/>
      <c r="I13" s="332"/>
      <c r="J13" s="68"/>
      <c r="K13" s="332"/>
      <c r="L13" s="331"/>
      <c r="M13" s="332"/>
      <c r="N13" s="68"/>
      <c r="O13" s="344"/>
      <c r="P13" s="331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44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79"/>
      <c r="AN13" s="117"/>
    </row>
    <row r="14" spans="1:40">
      <c r="A14" s="198" t="s">
        <v>84</v>
      </c>
      <c r="B14" s="33" t="s">
        <v>447</v>
      </c>
      <c r="C14" s="173" t="s">
        <v>226</v>
      </c>
      <c r="D14" s="337">
        <v>10</v>
      </c>
      <c r="E14" s="68"/>
      <c r="F14" s="68"/>
      <c r="G14" s="331">
        <v>162</v>
      </c>
      <c r="H14" s="340">
        <v>250</v>
      </c>
      <c r="I14" s="331"/>
      <c r="J14" s="68"/>
      <c r="K14" s="372">
        <v>150</v>
      </c>
      <c r="L14" s="373">
        <v>125</v>
      </c>
      <c r="M14" s="346">
        <v>90</v>
      </c>
      <c r="N14" s="68"/>
      <c r="O14" s="102">
        <v>66</v>
      </c>
      <c r="P14" s="331"/>
      <c r="Q14" s="331">
        <v>130</v>
      </c>
      <c r="R14" s="331"/>
      <c r="S14" s="331"/>
      <c r="T14" s="331"/>
      <c r="U14" s="331">
        <v>224.31</v>
      </c>
      <c r="V14" s="331">
        <v>85</v>
      </c>
      <c r="W14" s="331"/>
      <c r="X14" s="331"/>
      <c r="Y14" s="331"/>
      <c r="Z14" s="331">
        <v>125</v>
      </c>
      <c r="AA14" s="331"/>
      <c r="AB14" s="102">
        <v>85</v>
      </c>
      <c r="AC14" s="331"/>
      <c r="AD14" s="331">
        <v>55</v>
      </c>
      <c r="AE14" s="331">
        <v>125</v>
      </c>
      <c r="AF14" s="331">
        <v>150</v>
      </c>
      <c r="AG14" s="331">
        <v>300</v>
      </c>
      <c r="AH14" s="331"/>
      <c r="AI14" s="331">
        <v>55</v>
      </c>
      <c r="AJ14" s="331"/>
      <c r="AK14" s="380">
        <v>95</v>
      </c>
      <c r="AL14" s="331">
        <v>55</v>
      </c>
      <c r="AM14" s="379"/>
      <c r="AN14" s="117"/>
    </row>
    <row r="15" spans="1:40">
      <c r="A15" s="198"/>
      <c r="C15" s="173"/>
      <c r="D15" s="370"/>
      <c r="E15" s="68"/>
      <c r="F15" s="68"/>
      <c r="G15" s="331"/>
      <c r="H15" s="340"/>
      <c r="I15" s="331"/>
      <c r="J15" s="68"/>
      <c r="K15" s="332"/>
      <c r="L15" s="373"/>
      <c r="M15" s="346"/>
      <c r="N15" s="68"/>
      <c r="O15" s="102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102"/>
      <c r="AC15" s="331"/>
      <c r="AD15" s="331"/>
      <c r="AE15" s="331"/>
      <c r="AF15" s="331"/>
      <c r="AG15" s="331"/>
      <c r="AH15" s="331"/>
      <c r="AI15" s="331"/>
      <c r="AJ15" s="331"/>
      <c r="AK15" s="381"/>
      <c r="AL15" s="331"/>
      <c r="AM15" s="379"/>
      <c r="AN15" s="117"/>
    </row>
    <row r="16" spans="1:40">
      <c r="A16" s="191">
        <v>52.02</v>
      </c>
      <c r="B16" s="33" t="s">
        <v>448</v>
      </c>
      <c r="C16" s="173" t="s">
        <v>126</v>
      </c>
      <c r="D16" s="337">
        <v>10</v>
      </c>
      <c r="E16" s="68"/>
      <c r="F16" s="68"/>
      <c r="G16" s="331">
        <v>17</v>
      </c>
      <c r="H16" s="340">
        <v>20</v>
      </c>
      <c r="I16" s="331"/>
      <c r="J16" s="68"/>
      <c r="K16" s="372">
        <v>120</v>
      </c>
      <c r="L16" s="373">
        <v>60</v>
      </c>
      <c r="M16" s="346">
        <v>160</v>
      </c>
      <c r="N16" s="68"/>
      <c r="O16" s="102">
        <v>18</v>
      </c>
      <c r="P16" s="331"/>
      <c r="Q16" s="331">
        <v>45</v>
      </c>
      <c r="R16" s="331"/>
      <c r="S16" s="331"/>
      <c r="T16" s="331"/>
      <c r="U16" s="331">
        <v>13.55</v>
      </c>
      <c r="V16" s="331">
        <v>35</v>
      </c>
      <c r="W16" s="331"/>
      <c r="X16" s="331"/>
      <c r="Y16" s="331"/>
      <c r="Z16" s="331">
        <v>60</v>
      </c>
      <c r="AA16" s="331"/>
      <c r="AB16" s="102">
        <v>40</v>
      </c>
      <c r="AC16" s="331"/>
      <c r="AD16" s="331">
        <v>42</v>
      </c>
      <c r="AE16" s="331">
        <v>60</v>
      </c>
      <c r="AF16" s="331">
        <v>80</v>
      </c>
      <c r="AG16" s="331">
        <v>10</v>
      </c>
      <c r="AH16" s="331"/>
      <c r="AI16" s="331">
        <v>42</v>
      </c>
      <c r="AJ16" s="331"/>
      <c r="AK16" s="380">
        <v>35</v>
      </c>
      <c r="AL16" s="331">
        <v>25</v>
      </c>
      <c r="AM16" s="379"/>
      <c r="AN16" s="117"/>
    </row>
    <row r="17" spans="1:40">
      <c r="A17" s="191"/>
      <c r="C17" s="173"/>
      <c r="D17" s="370"/>
      <c r="E17" s="68"/>
      <c r="F17" s="68"/>
      <c r="G17" s="331"/>
      <c r="H17" s="340"/>
      <c r="I17" s="331"/>
      <c r="J17" s="68"/>
      <c r="K17" s="372"/>
      <c r="L17" s="373"/>
      <c r="M17" s="346"/>
      <c r="N17" s="68"/>
      <c r="O17" s="102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102"/>
      <c r="AC17" s="332"/>
      <c r="AD17" s="332"/>
      <c r="AE17" s="332"/>
      <c r="AF17" s="332"/>
      <c r="AG17" s="332"/>
      <c r="AH17" s="332"/>
      <c r="AI17" s="332"/>
      <c r="AJ17" s="332"/>
      <c r="AK17" s="381"/>
      <c r="AL17" s="332"/>
      <c r="AM17" s="379"/>
      <c r="AN17" s="117"/>
    </row>
    <row r="18" spans="1:40">
      <c r="A18" s="191">
        <v>52.03</v>
      </c>
      <c r="B18" s="33" t="s">
        <v>449</v>
      </c>
      <c r="C18" s="173"/>
      <c r="D18" s="370"/>
      <c r="E18" s="68"/>
      <c r="F18" s="68"/>
      <c r="G18" s="331"/>
      <c r="H18" s="340"/>
      <c r="I18" s="331"/>
      <c r="J18" s="68"/>
      <c r="K18" s="372"/>
      <c r="L18" s="373"/>
      <c r="M18" s="346"/>
      <c r="N18" s="68"/>
      <c r="O18" s="102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102"/>
      <c r="AC18" s="332"/>
      <c r="AD18" s="332"/>
      <c r="AE18" s="332"/>
      <c r="AF18" s="332"/>
      <c r="AG18" s="332"/>
      <c r="AH18" s="332"/>
      <c r="AI18" s="332"/>
      <c r="AJ18" s="332"/>
      <c r="AK18" s="381"/>
      <c r="AL18" s="332"/>
      <c r="AM18" s="379"/>
      <c r="AN18" s="117"/>
    </row>
    <row r="19" spans="1:40">
      <c r="A19" s="198"/>
      <c r="C19" s="173"/>
      <c r="D19" s="370"/>
      <c r="E19" s="68"/>
      <c r="F19" s="68"/>
      <c r="G19" s="331"/>
      <c r="H19" s="340"/>
      <c r="I19" s="331"/>
      <c r="J19" s="68"/>
      <c r="K19" s="332"/>
      <c r="L19" s="373"/>
      <c r="M19" s="346"/>
      <c r="N19" s="68"/>
      <c r="O19" s="102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102"/>
      <c r="AC19" s="332"/>
      <c r="AD19" s="332"/>
      <c r="AE19" s="332"/>
      <c r="AF19" s="332"/>
      <c r="AG19" s="332"/>
      <c r="AH19" s="332"/>
      <c r="AI19" s="332"/>
      <c r="AJ19" s="332"/>
      <c r="AK19" s="381"/>
      <c r="AL19" s="332"/>
      <c r="AM19" s="379"/>
      <c r="AN19" s="117"/>
    </row>
    <row r="20" spans="1:40">
      <c r="A20" s="198" t="s">
        <v>81</v>
      </c>
      <c r="B20" s="33" t="s">
        <v>450</v>
      </c>
      <c r="C20" s="173"/>
      <c r="D20" s="370"/>
      <c r="E20" s="68"/>
      <c r="F20" s="68"/>
      <c r="G20" s="331"/>
      <c r="H20" s="340"/>
      <c r="I20" s="331"/>
      <c r="J20" s="68"/>
      <c r="K20" s="332"/>
      <c r="L20" s="373"/>
      <c r="M20" s="332"/>
      <c r="N20" s="68"/>
      <c r="O20" s="102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102"/>
      <c r="AC20" s="332"/>
      <c r="AD20" s="332"/>
      <c r="AE20" s="332"/>
      <c r="AF20" s="332"/>
      <c r="AG20" s="332"/>
      <c r="AH20" s="332"/>
      <c r="AI20" s="332"/>
      <c r="AJ20" s="332"/>
      <c r="AK20" s="37"/>
      <c r="AL20" s="332"/>
      <c r="AM20" s="379"/>
      <c r="AN20" s="117"/>
    </row>
    <row r="21" spans="1:40">
      <c r="A21" s="198"/>
      <c r="B21" s="33" t="s">
        <v>451</v>
      </c>
      <c r="C21" s="173"/>
      <c r="D21" s="370"/>
      <c r="E21" s="68"/>
      <c r="F21" s="68"/>
      <c r="G21" s="331"/>
      <c r="H21" s="340"/>
      <c r="I21" s="331"/>
      <c r="J21" s="68"/>
      <c r="K21" s="332"/>
      <c r="L21" s="373"/>
      <c r="M21" s="332"/>
      <c r="N21" s="68"/>
      <c r="O21" s="10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102"/>
      <c r="AC21" s="332"/>
      <c r="AD21" s="332"/>
      <c r="AE21" s="332"/>
      <c r="AF21" s="332"/>
      <c r="AG21" s="332"/>
      <c r="AH21" s="332"/>
      <c r="AI21" s="332"/>
      <c r="AJ21" s="332"/>
      <c r="AK21" s="37"/>
      <c r="AL21" s="332"/>
      <c r="AM21" s="379"/>
      <c r="AN21" s="117"/>
    </row>
    <row r="22" spans="1:40">
      <c r="A22" s="198"/>
      <c r="B22" s="33" t="s">
        <v>452</v>
      </c>
      <c r="C22" s="173"/>
      <c r="D22" s="370"/>
      <c r="E22" s="68"/>
      <c r="F22" s="68"/>
      <c r="G22" s="331"/>
      <c r="H22" s="340"/>
      <c r="I22" s="331"/>
      <c r="J22" s="68"/>
      <c r="K22" s="332"/>
      <c r="L22" s="373"/>
      <c r="M22" s="332"/>
      <c r="N22" s="68"/>
      <c r="O22" s="102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102"/>
      <c r="AC22" s="332"/>
      <c r="AD22" s="332"/>
      <c r="AE22" s="332"/>
      <c r="AF22" s="332"/>
      <c r="AG22" s="332"/>
      <c r="AH22" s="332"/>
      <c r="AI22" s="332"/>
      <c r="AJ22" s="332"/>
      <c r="AK22" s="382"/>
      <c r="AL22" s="332"/>
      <c r="AM22" s="379"/>
      <c r="AN22" s="117"/>
    </row>
    <row r="23" spans="1:40">
      <c r="A23" s="198"/>
      <c r="B23" s="33" t="s">
        <v>453</v>
      </c>
      <c r="C23" s="173"/>
      <c r="D23" s="370"/>
      <c r="E23" s="68"/>
      <c r="F23" s="68"/>
      <c r="G23" s="331"/>
      <c r="H23" s="340"/>
      <c r="I23" s="331"/>
      <c r="J23" s="68"/>
      <c r="K23" s="332"/>
      <c r="L23" s="373"/>
      <c r="M23" s="331"/>
      <c r="N23" s="68"/>
      <c r="O23" s="10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102"/>
      <c r="AC23" s="332"/>
      <c r="AD23" s="332"/>
      <c r="AE23" s="332"/>
      <c r="AF23" s="332"/>
      <c r="AG23" s="332"/>
      <c r="AH23" s="332"/>
      <c r="AI23" s="332"/>
      <c r="AJ23" s="332"/>
      <c r="AK23" s="37"/>
      <c r="AL23" s="332"/>
      <c r="AM23" s="379"/>
      <c r="AN23" s="117"/>
    </row>
    <row r="24" spans="1:40">
      <c r="A24" s="198"/>
      <c r="C24" s="173"/>
      <c r="D24" s="370"/>
      <c r="E24" s="68"/>
      <c r="F24" s="68"/>
      <c r="G24" s="331"/>
      <c r="H24" s="340"/>
      <c r="I24" s="331"/>
      <c r="J24" s="68"/>
      <c r="K24" s="332"/>
      <c r="L24" s="373"/>
      <c r="M24" s="331"/>
      <c r="N24" s="68"/>
      <c r="O24" s="102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10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79"/>
      <c r="AN24" s="117"/>
    </row>
    <row r="25" spans="1:40">
      <c r="A25" s="198" t="s">
        <v>303</v>
      </c>
      <c r="B25" s="33" t="s">
        <v>454</v>
      </c>
      <c r="C25" s="173" t="s">
        <v>226</v>
      </c>
      <c r="D25" s="337">
        <v>5</v>
      </c>
      <c r="E25" s="68"/>
      <c r="F25" s="68"/>
      <c r="G25" s="331">
        <v>1885.7</v>
      </c>
      <c r="H25" s="340">
        <v>750</v>
      </c>
      <c r="I25" s="331">
        <v>980</v>
      </c>
      <c r="J25" s="68"/>
      <c r="K25" s="372">
        <v>1400</v>
      </c>
      <c r="L25" s="373">
        <v>975</v>
      </c>
      <c r="M25" s="346">
        <v>1350</v>
      </c>
      <c r="N25" s="68"/>
      <c r="O25" s="102">
        <v>1980</v>
      </c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>
        <v>975</v>
      </c>
      <c r="AA25" s="331"/>
      <c r="AB25" s="102"/>
      <c r="AC25" s="331"/>
      <c r="AD25" s="331">
        <v>1450</v>
      </c>
      <c r="AE25" s="331">
        <v>975</v>
      </c>
      <c r="AF25" s="331">
        <v>900</v>
      </c>
      <c r="AG25" s="331">
        <v>700</v>
      </c>
      <c r="AH25" s="331"/>
      <c r="AI25" s="331">
        <v>1450</v>
      </c>
      <c r="AJ25" s="331"/>
      <c r="AK25" s="331"/>
      <c r="AL25" s="331"/>
      <c r="AM25" s="379"/>
      <c r="AN25" s="117"/>
    </row>
    <row r="26" spans="1:40">
      <c r="A26" s="198"/>
      <c r="B26" s="33" t="s">
        <v>211</v>
      </c>
      <c r="C26" s="173"/>
      <c r="D26" s="370"/>
      <c r="E26" s="68"/>
      <c r="F26" s="68"/>
      <c r="G26" s="331"/>
      <c r="H26" s="340"/>
      <c r="I26" s="331"/>
      <c r="J26" s="68"/>
      <c r="K26" s="332"/>
      <c r="L26" s="373"/>
      <c r="M26" s="346"/>
      <c r="N26" s="68"/>
      <c r="O26" s="102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102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79"/>
      <c r="AN26" s="117"/>
    </row>
    <row r="27" spans="1:40">
      <c r="A27" s="198" t="s">
        <v>203</v>
      </c>
      <c r="B27" s="33" t="s">
        <v>455</v>
      </c>
      <c r="C27" s="173" t="s">
        <v>226</v>
      </c>
      <c r="D27" s="337">
        <v>2</v>
      </c>
      <c r="E27" s="68"/>
      <c r="F27" s="68"/>
      <c r="G27" s="331">
        <v>2075</v>
      </c>
      <c r="H27" s="340"/>
      <c r="I27" s="331"/>
      <c r="J27" s="68"/>
      <c r="K27" s="372">
        <v>1500</v>
      </c>
      <c r="L27" s="373">
        <v>1250</v>
      </c>
      <c r="M27" s="332"/>
      <c r="N27" s="68"/>
      <c r="O27" s="102">
        <v>1980</v>
      </c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>
        <v>1250</v>
      </c>
      <c r="AA27" s="331"/>
      <c r="AB27" s="102"/>
      <c r="AC27" s="331"/>
      <c r="AD27" s="331">
        <v>1450</v>
      </c>
      <c r="AE27" s="331">
        <v>1250</v>
      </c>
      <c r="AF27" s="331">
        <v>1100</v>
      </c>
      <c r="AG27" s="331">
        <v>900</v>
      </c>
      <c r="AH27" s="331"/>
      <c r="AI27" s="331">
        <v>1450</v>
      </c>
      <c r="AJ27" s="331"/>
      <c r="AK27" s="331"/>
      <c r="AL27" s="331"/>
      <c r="AM27" s="379"/>
      <c r="AN27" s="117"/>
    </row>
    <row r="28" spans="1:40">
      <c r="A28" s="198"/>
      <c r="C28" s="173"/>
      <c r="D28" s="370"/>
      <c r="E28" s="68"/>
      <c r="F28" s="68"/>
      <c r="G28" s="331"/>
      <c r="H28" s="340"/>
      <c r="I28" s="331"/>
      <c r="J28" s="68"/>
      <c r="K28" s="332"/>
      <c r="L28" s="373"/>
      <c r="M28" s="331"/>
      <c r="N28" s="68"/>
      <c r="O28" s="102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102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79"/>
      <c r="AN28" s="117"/>
    </row>
    <row r="29" spans="1:40">
      <c r="A29" s="198" t="s">
        <v>205</v>
      </c>
      <c r="B29" s="33" t="s">
        <v>456</v>
      </c>
      <c r="C29" s="173" t="s">
        <v>226</v>
      </c>
      <c r="D29" s="337">
        <v>2</v>
      </c>
      <c r="E29" s="68"/>
      <c r="F29" s="68"/>
      <c r="G29" s="331"/>
      <c r="H29" s="340"/>
      <c r="I29" s="331"/>
      <c r="J29" s="68"/>
      <c r="K29" s="372">
        <v>1600</v>
      </c>
      <c r="L29" s="373">
        <v>1500</v>
      </c>
      <c r="M29" s="331"/>
      <c r="N29" s="68"/>
      <c r="O29" s="102">
        <v>1980</v>
      </c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>
        <v>1500</v>
      </c>
      <c r="AA29" s="331"/>
      <c r="AB29" s="102"/>
      <c r="AC29" s="331"/>
      <c r="AD29" s="331">
        <v>1450</v>
      </c>
      <c r="AE29" s="331">
        <v>1500</v>
      </c>
      <c r="AF29" s="331">
        <v>1150</v>
      </c>
      <c r="AG29" s="331">
        <v>1000</v>
      </c>
      <c r="AH29" s="331"/>
      <c r="AI29" s="331">
        <v>1450</v>
      </c>
      <c r="AJ29" s="331"/>
      <c r="AK29" s="331"/>
      <c r="AL29" s="331"/>
      <c r="AM29" s="379"/>
      <c r="AN29" s="117"/>
    </row>
    <row r="30" spans="1:40">
      <c r="A30" s="198"/>
      <c r="C30" s="173"/>
      <c r="D30" s="370"/>
      <c r="E30" s="68"/>
      <c r="F30" s="68"/>
      <c r="G30" s="331"/>
      <c r="H30" s="340"/>
      <c r="I30" s="331"/>
      <c r="J30" s="68"/>
      <c r="K30" s="372"/>
      <c r="L30" s="373"/>
      <c r="M30" s="331"/>
      <c r="N30" s="68"/>
      <c r="O30" s="102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10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79"/>
      <c r="AN30" s="117"/>
    </row>
    <row r="31" spans="1:40">
      <c r="A31" s="198" t="s">
        <v>86</v>
      </c>
      <c r="B31" s="33" t="s">
        <v>457</v>
      </c>
      <c r="C31" s="173"/>
      <c r="D31" s="370"/>
      <c r="E31" s="68"/>
      <c r="F31" s="68"/>
      <c r="G31" s="331"/>
      <c r="H31" s="340"/>
      <c r="I31" s="331"/>
      <c r="J31" s="68"/>
      <c r="K31" s="332"/>
      <c r="L31" s="373"/>
      <c r="M31" s="331"/>
      <c r="N31" s="68"/>
      <c r="O31" s="102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10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79"/>
      <c r="AN31" s="117"/>
    </row>
    <row r="32" spans="1:40">
      <c r="A32" s="198"/>
      <c r="B32" s="33" t="s">
        <v>451</v>
      </c>
      <c r="C32" s="173"/>
      <c r="D32" s="370"/>
      <c r="E32" s="68"/>
      <c r="F32" s="68"/>
      <c r="G32" s="331"/>
      <c r="H32" s="340"/>
      <c r="I32" s="331"/>
      <c r="J32" s="68"/>
      <c r="K32" s="332"/>
      <c r="L32" s="373"/>
      <c r="M32" s="331"/>
      <c r="N32" s="68"/>
      <c r="O32" s="102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10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79"/>
      <c r="AN32" s="117"/>
    </row>
    <row r="33" spans="1:40">
      <c r="A33" s="198"/>
      <c r="B33" s="33" t="s">
        <v>452</v>
      </c>
      <c r="C33" s="173"/>
      <c r="D33" s="370"/>
      <c r="E33" s="68"/>
      <c r="F33" s="68"/>
      <c r="G33" s="331"/>
      <c r="H33" s="340"/>
      <c r="I33" s="331"/>
      <c r="J33" s="68"/>
      <c r="K33" s="331"/>
      <c r="L33" s="373"/>
      <c r="M33" s="331"/>
      <c r="N33" s="68"/>
      <c r="O33" s="102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10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79"/>
      <c r="AN33" s="117"/>
    </row>
    <row r="34" spans="1:40">
      <c r="A34" s="191"/>
      <c r="B34" s="33" t="s">
        <v>453</v>
      </c>
      <c r="C34" s="173"/>
      <c r="D34" s="370"/>
      <c r="E34" s="68"/>
      <c r="F34" s="68"/>
      <c r="G34" s="331"/>
      <c r="H34" s="340"/>
      <c r="I34" s="331"/>
      <c r="J34" s="68"/>
      <c r="K34" s="331"/>
      <c r="L34" s="373"/>
      <c r="M34" s="332"/>
      <c r="N34" s="68"/>
      <c r="O34" s="102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102"/>
      <c r="AC34" s="332"/>
      <c r="AD34" s="332"/>
      <c r="AE34" s="332"/>
      <c r="AF34" s="332"/>
      <c r="AG34" s="332"/>
      <c r="AH34" s="332"/>
      <c r="AI34" s="332"/>
      <c r="AJ34" s="332"/>
      <c r="AK34" s="381"/>
      <c r="AL34" s="332"/>
      <c r="AM34" s="379"/>
      <c r="AN34" s="117"/>
    </row>
    <row r="35" spans="1:40">
      <c r="A35" s="191"/>
      <c r="C35" s="173"/>
      <c r="D35" s="370"/>
      <c r="E35" s="68"/>
      <c r="F35" s="68"/>
      <c r="G35" s="331"/>
      <c r="H35" s="340"/>
      <c r="I35" s="331"/>
      <c r="J35" s="68"/>
      <c r="K35" s="331"/>
      <c r="L35" s="373"/>
      <c r="M35" s="331"/>
      <c r="N35" s="68"/>
      <c r="O35" s="102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10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79"/>
      <c r="AN35" s="117"/>
    </row>
    <row r="36" spans="1:40">
      <c r="A36" s="198" t="s">
        <v>303</v>
      </c>
      <c r="B36" s="33" t="s">
        <v>458</v>
      </c>
      <c r="C36" s="173" t="s">
        <v>226</v>
      </c>
      <c r="D36" s="337">
        <v>2</v>
      </c>
      <c r="E36" s="68"/>
      <c r="F36" s="68"/>
      <c r="G36" s="331">
        <v>1695</v>
      </c>
      <c r="H36" s="340">
        <v>750</v>
      </c>
      <c r="I36" s="331"/>
      <c r="J36" s="68"/>
      <c r="K36" s="372">
        <v>1700</v>
      </c>
      <c r="L36" s="373">
        <v>1250</v>
      </c>
      <c r="M36" s="331"/>
      <c r="N36" s="68"/>
      <c r="O36" s="102">
        <v>2100</v>
      </c>
      <c r="P36" s="331"/>
      <c r="Q36" s="331"/>
      <c r="R36" s="331"/>
      <c r="S36" s="331"/>
      <c r="T36" s="331"/>
      <c r="U36" s="331"/>
      <c r="V36" s="331">
        <v>690</v>
      </c>
      <c r="W36" s="331"/>
      <c r="X36" s="111">
        <v>1650</v>
      </c>
      <c r="Y36" s="331">
        <v>880</v>
      </c>
      <c r="Z36" s="331">
        <v>1250</v>
      </c>
      <c r="AA36" s="331"/>
      <c r="AB36" s="102"/>
      <c r="AC36" s="331"/>
      <c r="AD36" s="331">
        <v>995</v>
      </c>
      <c r="AE36" s="331">
        <v>1250</v>
      </c>
      <c r="AF36" s="331">
        <v>1200</v>
      </c>
      <c r="AG36" s="331">
        <v>700</v>
      </c>
      <c r="AH36" s="331"/>
      <c r="AI36" s="331">
        <v>995</v>
      </c>
      <c r="AJ36" s="331"/>
      <c r="AK36" s="37"/>
      <c r="AL36" s="331"/>
      <c r="AM36" s="379"/>
      <c r="AN36" s="117"/>
    </row>
    <row r="37" spans="1:40">
      <c r="A37" s="191"/>
      <c r="C37" s="173"/>
      <c r="D37" s="370"/>
      <c r="E37" s="68"/>
      <c r="F37" s="68"/>
      <c r="G37" s="331"/>
      <c r="H37" s="340"/>
      <c r="I37" s="331"/>
      <c r="J37" s="68"/>
      <c r="K37" s="332"/>
      <c r="L37" s="373"/>
      <c r="M37" s="331"/>
      <c r="N37" s="68"/>
      <c r="O37" s="102"/>
      <c r="P37" s="331"/>
      <c r="Q37" s="331"/>
      <c r="R37" s="331"/>
      <c r="S37" s="331"/>
      <c r="T37" s="331"/>
      <c r="U37" s="331"/>
      <c r="V37" s="331"/>
      <c r="W37" s="331"/>
      <c r="X37" s="111"/>
      <c r="Y37" s="331"/>
      <c r="Z37" s="331"/>
      <c r="AA37" s="331"/>
      <c r="AB37" s="102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79"/>
      <c r="AN37" s="117"/>
    </row>
    <row r="38" spans="1:40">
      <c r="A38" s="191">
        <v>52.04</v>
      </c>
      <c r="B38" s="33" t="s">
        <v>459</v>
      </c>
      <c r="C38" s="173" t="s">
        <v>126</v>
      </c>
      <c r="D38" s="337">
        <v>200</v>
      </c>
      <c r="E38" s="68"/>
      <c r="F38" s="68"/>
      <c r="G38" s="331">
        <v>14.55</v>
      </c>
      <c r="H38" s="340">
        <v>45</v>
      </c>
      <c r="I38" s="331"/>
      <c r="J38" s="68"/>
      <c r="K38" s="372">
        <v>60</v>
      </c>
      <c r="L38" s="373">
        <v>25</v>
      </c>
      <c r="M38" s="346">
        <v>45</v>
      </c>
      <c r="N38" s="68"/>
      <c r="O38" s="102">
        <v>56</v>
      </c>
      <c r="P38" s="331"/>
      <c r="Q38" s="331">
        <v>50</v>
      </c>
      <c r="R38" s="331"/>
      <c r="S38" s="331"/>
      <c r="T38" s="331"/>
      <c r="U38" s="331">
        <v>20.05</v>
      </c>
      <c r="V38" s="331">
        <v>30</v>
      </c>
      <c r="W38" s="331"/>
      <c r="X38" s="111">
        <v>65</v>
      </c>
      <c r="Y38" s="331">
        <v>54</v>
      </c>
      <c r="Z38" s="331">
        <v>25</v>
      </c>
      <c r="AA38" s="331"/>
      <c r="AB38" s="102">
        <v>25</v>
      </c>
      <c r="AC38" s="331"/>
      <c r="AD38" s="331">
        <v>20</v>
      </c>
      <c r="AE38" s="331">
        <v>25</v>
      </c>
      <c r="AF38" s="331">
        <v>30</v>
      </c>
      <c r="AG38" s="331">
        <v>20</v>
      </c>
      <c r="AH38" s="331"/>
      <c r="AI38" s="331">
        <v>14</v>
      </c>
      <c r="AJ38" s="331"/>
      <c r="AK38" s="381">
        <v>45</v>
      </c>
      <c r="AL38" s="331">
        <v>12</v>
      </c>
      <c r="AM38" s="379"/>
      <c r="AN38" s="117"/>
    </row>
    <row r="39" spans="1:40">
      <c r="A39" s="191"/>
      <c r="C39" s="173"/>
      <c r="D39" s="337"/>
      <c r="E39" s="68"/>
      <c r="F39" s="68"/>
      <c r="G39" s="331"/>
      <c r="H39" s="333"/>
      <c r="I39" s="331"/>
      <c r="J39" s="68"/>
      <c r="K39" s="374"/>
      <c r="L39" s="373"/>
      <c r="M39" s="346"/>
      <c r="N39" s="68"/>
      <c r="O39" s="102"/>
      <c r="P39" s="331"/>
      <c r="Q39" s="331"/>
      <c r="R39" s="331"/>
      <c r="S39" s="331"/>
      <c r="T39" s="331"/>
      <c r="U39" s="331"/>
      <c r="V39" s="331"/>
      <c r="W39" s="331"/>
      <c r="X39" s="111"/>
      <c r="Y39" s="331"/>
      <c r="Z39" s="331"/>
      <c r="AA39" s="331"/>
      <c r="AB39" s="102"/>
      <c r="AC39" s="331"/>
      <c r="AD39" s="331"/>
      <c r="AE39" s="331"/>
      <c r="AF39" s="331"/>
      <c r="AG39" s="331"/>
      <c r="AH39" s="331"/>
      <c r="AI39" s="331"/>
      <c r="AJ39" s="331"/>
      <c r="AK39" s="383"/>
      <c r="AL39" s="331"/>
      <c r="AM39" s="379"/>
      <c r="AN39" s="117"/>
    </row>
    <row r="40" spans="1:40">
      <c r="A40" s="191"/>
      <c r="C40" s="173"/>
      <c r="D40" s="337"/>
      <c r="E40" s="68"/>
      <c r="F40" s="68"/>
      <c r="G40" s="331"/>
      <c r="H40" s="333"/>
      <c r="I40" s="331"/>
      <c r="J40" s="68"/>
      <c r="K40" s="374"/>
      <c r="L40" s="373"/>
      <c r="M40" s="346"/>
      <c r="N40" s="68"/>
      <c r="O40" s="102"/>
      <c r="P40" s="331"/>
      <c r="Q40" s="331"/>
      <c r="R40" s="331"/>
      <c r="S40" s="331"/>
      <c r="T40" s="331"/>
      <c r="U40" s="331"/>
      <c r="V40" s="331"/>
      <c r="W40" s="331"/>
      <c r="X40" s="111"/>
      <c r="Y40" s="331"/>
      <c r="Z40" s="331"/>
      <c r="AA40" s="331"/>
      <c r="AB40" s="102"/>
      <c r="AC40" s="331"/>
      <c r="AD40" s="331"/>
      <c r="AE40" s="331"/>
      <c r="AF40" s="331"/>
      <c r="AG40" s="331"/>
      <c r="AH40" s="331"/>
      <c r="AI40" s="331"/>
      <c r="AJ40" s="331"/>
      <c r="AK40" s="383"/>
      <c r="AL40" s="331"/>
      <c r="AM40" s="379"/>
      <c r="AN40" s="117"/>
    </row>
    <row r="41" spans="1:40">
      <c r="A41" s="191"/>
      <c r="C41" s="173"/>
      <c r="D41" s="337"/>
      <c r="E41" s="68"/>
      <c r="F41" s="68"/>
      <c r="G41" s="331"/>
      <c r="H41" s="333"/>
      <c r="I41" s="331"/>
      <c r="J41" s="68"/>
      <c r="K41" s="374"/>
      <c r="L41" s="373"/>
      <c r="M41" s="346"/>
      <c r="N41" s="68"/>
      <c r="O41" s="102"/>
      <c r="P41" s="331"/>
      <c r="Q41" s="331"/>
      <c r="R41" s="331"/>
      <c r="S41" s="331"/>
      <c r="T41" s="331"/>
      <c r="U41" s="331"/>
      <c r="V41" s="331"/>
      <c r="W41" s="331"/>
      <c r="X41" s="111"/>
      <c r="Y41" s="331"/>
      <c r="Z41" s="331"/>
      <c r="AA41" s="331"/>
      <c r="AB41" s="102"/>
      <c r="AC41" s="331"/>
      <c r="AD41" s="331"/>
      <c r="AE41" s="331"/>
      <c r="AF41" s="331"/>
      <c r="AG41" s="331"/>
      <c r="AH41" s="331"/>
      <c r="AI41" s="331"/>
      <c r="AJ41" s="331"/>
      <c r="AK41" s="383"/>
      <c r="AL41" s="331"/>
      <c r="AM41" s="379"/>
      <c r="AN41" s="117"/>
    </row>
    <row r="42" spans="1:40">
      <c r="A42" s="191"/>
      <c r="C42" s="173"/>
      <c r="D42" s="337"/>
      <c r="E42" s="68"/>
      <c r="F42" s="68"/>
      <c r="G42" s="331"/>
      <c r="H42" s="333"/>
      <c r="I42" s="331"/>
      <c r="J42" s="68"/>
      <c r="K42" s="374"/>
      <c r="L42" s="373"/>
      <c r="M42" s="346"/>
      <c r="N42" s="68"/>
      <c r="O42" s="102"/>
      <c r="P42" s="331"/>
      <c r="Q42" s="331"/>
      <c r="R42" s="331"/>
      <c r="S42" s="331"/>
      <c r="T42" s="331"/>
      <c r="U42" s="331"/>
      <c r="V42" s="331"/>
      <c r="W42" s="331"/>
      <c r="X42" s="111"/>
      <c r="Y42" s="331"/>
      <c r="Z42" s="331"/>
      <c r="AA42" s="331"/>
      <c r="AB42" s="102"/>
      <c r="AC42" s="331"/>
      <c r="AD42" s="331"/>
      <c r="AE42" s="331"/>
      <c r="AF42" s="331"/>
      <c r="AG42" s="331"/>
      <c r="AH42" s="331"/>
      <c r="AI42" s="331"/>
      <c r="AJ42" s="331"/>
      <c r="AK42" s="383"/>
      <c r="AL42" s="331"/>
      <c r="AM42" s="379"/>
      <c r="AN42" s="117"/>
    </row>
    <row r="43" spans="1:40">
      <c r="A43" s="191"/>
      <c r="C43" s="173"/>
      <c r="D43" s="337"/>
      <c r="E43" s="68"/>
      <c r="F43" s="68"/>
      <c r="G43" s="331"/>
      <c r="H43" s="333"/>
      <c r="I43" s="331"/>
      <c r="J43" s="68"/>
      <c r="K43" s="374"/>
      <c r="L43" s="373"/>
      <c r="M43" s="346"/>
      <c r="N43" s="68"/>
      <c r="O43" s="102"/>
      <c r="P43" s="331"/>
      <c r="Q43" s="331"/>
      <c r="R43" s="331"/>
      <c r="S43" s="331"/>
      <c r="T43" s="331"/>
      <c r="U43" s="331"/>
      <c r="V43" s="331"/>
      <c r="W43" s="331"/>
      <c r="X43" s="111"/>
      <c r="Y43" s="331"/>
      <c r="Z43" s="331"/>
      <c r="AA43" s="331"/>
      <c r="AB43" s="102"/>
      <c r="AC43" s="331"/>
      <c r="AD43" s="331"/>
      <c r="AE43" s="331"/>
      <c r="AF43" s="331"/>
      <c r="AG43" s="331"/>
      <c r="AH43" s="331"/>
      <c r="AI43" s="331"/>
      <c r="AJ43" s="331"/>
      <c r="AK43" s="383"/>
      <c r="AL43" s="331"/>
      <c r="AM43" s="379"/>
      <c r="AN43" s="117"/>
    </row>
    <row r="44" spans="1:40">
      <c r="A44" s="191"/>
      <c r="C44" s="173"/>
      <c r="D44" s="337"/>
      <c r="E44" s="68"/>
      <c r="F44" s="68"/>
      <c r="G44" s="331"/>
      <c r="H44" s="333"/>
      <c r="I44" s="331"/>
      <c r="J44" s="68"/>
      <c r="K44" s="374"/>
      <c r="L44" s="373"/>
      <c r="M44" s="346"/>
      <c r="N44" s="68"/>
      <c r="O44" s="102"/>
      <c r="P44" s="331"/>
      <c r="Q44" s="331"/>
      <c r="R44" s="331"/>
      <c r="S44" s="331"/>
      <c r="T44" s="331"/>
      <c r="U44" s="331"/>
      <c r="V44" s="331"/>
      <c r="W44" s="331"/>
      <c r="X44" s="111"/>
      <c r="Y44" s="331"/>
      <c r="Z44" s="331"/>
      <c r="AA44" s="331"/>
      <c r="AB44" s="102"/>
      <c r="AC44" s="331"/>
      <c r="AD44" s="331"/>
      <c r="AE44" s="331"/>
      <c r="AF44" s="331"/>
      <c r="AG44" s="331"/>
      <c r="AH44" s="331"/>
      <c r="AI44" s="331"/>
      <c r="AJ44" s="331"/>
      <c r="AK44" s="383"/>
      <c r="AL44" s="331"/>
      <c r="AM44" s="379"/>
      <c r="AN44" s="117"/>
    </row>
    <row r="45" spans="1:40">
      <c r="A45" s="191"/>
      <c r="C45" s="173"/>
      <c r="D45" s="337"/>
      <c r="E45" s="68"/>
      <c r="F45" s="68"/>
      <c r="G45" s="331"/>
      <c r="H45" s="333"/>
      <c r="I45" s="331"/>
      <c r="J45" s="68"/>
      <c r="K45" s="374"/>
      <c r="L45" s="373"/>
      <c r="M45" s="346"/>
      <c r="N45" s="68"/>
      <c r="O45" s="102"/>
      <c r="P45" s="331"/>
      <c r="Q45" s="331"/>
      <c r="R45" s="331"/>
      <c r="S45" s="331"/>
      <c r="T45" s="331"/>
      <c r="U45" s="331"/>
      <c r="V45" s="331"/>
      <c r="W45" s="331"/>
      <c r="X45" s="111"/>
      <c r="Y45" s="331"/>
      <c r="Z45" s="331"/>
      <c r="AA45" s="331"/>
      <c r="AB45" s="102"/>
      <c r="AC45" s="331"/>
      <c r="AD45" s="331"/>
      <c r="AE45" s="331"/>
      <c r="AF45" s="331"/>
      <c r="AG45" s="331"/>
      <c r="AH45" s="331"/>
      <c r="AI45" s="331"/>
      <c r="AJ45" s="331"/>
      <c r="AK45" s="383"/>
      <c r="AL45" s="331"/>
      <c r="AM45" s="379"/>
      <c r="AN45" s="117"/>
    </row>
    <row r="46" spans="1:40">
      <c r="A46" s="191"/>
      <c r="C46" s="173"/>
      <c r="D46" s="337"/>
      <c r="E46" s="68"/>
      <c r="F46" s="68"/>
      <c r="G46" s="331"/>
      <c r="H46" s="333"/>
      <c r="I46" s="331"/>
      <c r="J46" s="68"/>
      <c r="K46" s="374"/>
      <c r="L46" s="373"/>
      <c r="M46" s="346"/>
      <c r="N46" s="68"/>
      <c r="O46" s="102"/>
      <c r="P46" s="331"/>
      <c r="Q46" s="331"/>
      <c r="R46" s="331"/>
      <c r="S46" s="331"/>
      <c r="T46" s="331"/>
      <c r="U46" s="331"/>
      <c r="V46" s="331"/>
      <c r="W46" s="331"/>
      <c r="X46" s="111"/>
      <c r="Y46" s="331"/>
      <c r="Z46" s="331"/>
      <c r="AA46" s="331"/>
      <c r="AB46" s="102"/>
      <c r="AC46" s="331"/>
      <c r="AD46" s="331"/>
      <c r="AE46" s="331"/>
      <c r="AF46" s="331"/>
      <c r="AG46" s="331"/>
      <c r="AH46" s="331"/>
      <c r="AI46" s="331"/>
      <c r="AJ46" s="331"/>
      <c r="AK46" s="383"/>
      <c r="AL46" s="331"/>
      <c r="AM46" s="379"/>
      <c r="AN46" s="117"/>
    </row>
    <row r="47" spans="1:40">
      <c r="A47" s="191"/>
      <c r="C47" s="173"/>
      <c r="D47" s="337"/>
      <c r="E47" s="68"/>
      <c r="F47" s="68"/>
      <c r="G47" s="331"/>
      <c r="H47" s="333"/>
      <c r="I47" s="331"/>
      <c r="J47" s="68"/>
      <c r="K47" s="374"/>
      <c r="L47" s="373"/>
      <c r="M47" s="346"/>
      <c r="N47" s="68"/>
      <c r="O47" s="102"/>
      <c r="P47" s="331"/>
      <c r="Q47" s="331"/>
      <c r="R47" s="331"/>
      <c r="S47" s="331"/>
      <c r="T47" s="331"/>
      <c r="U47" s="331"/>
      <c r="V47" s="331"/>
      <c r="W47" s="331"/>
      <c r="X47" s="111"/>
      <c r="Y47" s="331"/>
      <c r="Z47" s="331"/>
      <c r="AA47" s="331"/>
      <c r="AB47" s="102"/>
      <c r="AC47" s="331"/>
      <c r="AD47" s="331"/>
      <c r="AE47" s="331"/>
      <c r="AF47" s="331"/>
      <c r="AG47" s="331"/>
      <c r="AH47" s="331"/>
      <c r="AI47" s="331"/>
      <c r="AJ47" s="331"/>
      <c r="AK47" s="383"/>
      <c r="AL47" s="331"/>
      <c r="AM47" s="379"/>
      <c r="AN47" s="117"/>
    </row>
    <row r="48" spans="1:40">
      <c r="A48" s="191"/>
      <c r="C48" s="173"/>
      <c r="D48" s="337"/>
      <c r="E48" s="68"/>
      <c r="F48" s="68"/>
      <c r="G48" s="331"/>
      <c r="H48" s="333"/>
      <c r="I48" s="331"/>
      <c r="J48" s="68"/>
      <c r="K48" s="374"/>
      <c r="L48" s="373"/>
      <c r="M48" s="346"/>
      <c r="N48" s="68"/>
      <c r="O48" s="102"/>
      <c r="P48" s="331"/>
      <c r="Q48" s="331"/>
      <c r="R48" s="331"/>
      <c r="S48" s="331"/>
      <c r="T48" s="331"/>
      <c r="U48" s="331"/>
      <c r="V48" s="331"/>
      <c r="W48" s="331"/>
      <c r="X48" s="111"/>
      <c r="Y48" s="331"/>
      <c r="Z48" s="331"/>
      <c r="AA48" s="331"/>
      <c r="AB48" s="102"/>
      <c r="AC48" s="331"/>
      <c r="AD48" s="331"/>
      <c r="AE48" s="331"/>
      <c r="AF48" s="331"/>
      <c r="AG48" s="331"/>
      <c r="AH48" s="331"/>
      <c r="AI48" s="331"/>
      <c r="AJ48" s="331"/>
      <c r="AK48" s="383"/>
      <c r="AL48" s="331"/>
      <c r="AM48" s="379"/>
      <c r="AN48" s="117"/>
    </row>
    <row r="49" spans="1:40">
      <c r="A49" s="191"/>
      <c r="C49" s="173"/>
      <c r="D49" s="337"/>
      <c r="E49" s="68"/>
      <c r="F49" s="68"/>
      <c r="G49" s="331"/>
      <c r="H49" s="333"/>
      <c r="I49" s="331"/>
      <c r="J49" s="68"/>
      <c r="K49" s="374"/>
      <c r="L49" s="373"/>
      <c r="M49" s="346"/>
      <c r="N49" s="68"/>
      <c r="O49" s="102"/>
      <c r="P49" s="331"/>
      <c r="Q49" s="331"/>
      <c r="R49" s="331"/>
      <c r="S49" s="331"/>
      <c r="T49" s="331"/>
      <c r="U49" s="331"/>
      <c r="V49" s="331"/>
      <c r="W49" s="331"/>
      <c r="X49" s="111"/>
      <c r="Y49" s="331"/>
      <c r="Z49" s="331"/>
      <c r="AA49" s="331"/>
      <c r="AB49" s="102"/>
      <c r="AC49" s="331"/>
      <c r="AD49" s="331"/>
      <c r="AE49" s="331"/>
      <c r="AF49" s="331"/>
      <c r="AG49" s="331"/>
      <c r="AH49" s="331"/>
      <c r="AI49" s="331"/>
      <c r="AJ49" s="331"/>
      <c r="AK49" s="383"/>
      <c r="AL49" s="331"/>
      <c r="AM49" s="379"/>
      <c r="AN49" s="117"/>
    </row>
    <row r="50" spans="1:40">
      <c r="A50" s="191"/>
      <c r="C50" s="173"/>
      <c r="D50" s="337"/>
      <c r="E50" s="68"/>
      <c r="F50" s="68"/>
      <c r="G50" s="331"/>
      <c r="H50" s="333"/>
      <c r="I50" s="331"/>
      <c r="J50" s="68"/>
      <c r="K50" s="374"/>
      <c r="L50" s="373"/>
      <c r="M50" s="346"/>
      <c r="N50" s="68"/>
      <c r="O50" s="102"/>
      <c r="P50" s="331"/>
      <c r="Q50" s="331"/>
      <c r="R50" s="331"/>
      <c r="S50" s="331"/>
      <c r="T50" s="331"/>
      <c r="U50" s="331"/>
      <c r="V50" s="331"/>
      <c r="W50" s="331"/>
      <c r="X50" s="111"/>
      <c r="Y50" s="331"/>
      <c r="Z50" s="331"/>
      <c r="AA50" s="331"/>
      <c r="AB50" s="102"/>
      <c r="AC50" s="331"/>
      <c r="AD50" s="331"/>
      <c r="AE50" s="331"/>
      <c r="AF50" s="331"/>
      <c r="AG50" s="331"/>
      <c r="AH50" s="331"/>
      <c r="AI50" s="331"/>
      <c r="AJ50" s="331"/>
      <c r="AK50" s="383"/>
      <c r="AL50" s="331"/>
      <c r="AM50" s="379"/>
      <c r="AN50" s="117"/>
    </row>
    <row r="51" spans="1:40">
      <c r="A51" s="191"/>
      <c r="C51" s="173"/>
      <c r="D51" s="337"/>
      <c r="E51" s="68"/>
      <c r="F51" s="68"/>
      <c r="G51" s="331"/>
      <c r="H51" s="333"/>
      <c r="I51" s="331"/>
      <c r="J51" s="68"/>
      <c r="K51" s="374"/>
      <c r="L51" s="373"/>
      <c r="M51" s="346"/>
      <c r="N51" s="68"/>
      <c r="O51" s="102"/>
      <c r="P51" s="331"/>
      <c r="Q51" s="331"/>
      <c r="R51" s="331"/>
      <c r="S51" s="331"/>
      <c r="T51" s="331"/>
      <c r="U51" s="331"/>
      <c r="V51" s="331"/>
      <c r="W51" s="331"/>
      <c r="X51" s="111"/>
      <c r="Y51" s="331"/>
      <c r="Z51" s="331"/>
      <c r="AA51" s="331"/>
      <c r="AB51" s="102"/>
      <c r="AC51" s="331"/>
      <c r="AD51" s="331"/>
      <c r="AE51" s="331"/>
      <c r="AF51" s="331"/>
      <c r="AG51" s="331"/>
      <c r="AH51" s="331"/>
      <c r="AI51" s="331"/>
      <c r="AJ51" s="331"/>
      <c r="AK51" s="383"/>
      <c r="AL51" s="331"/>
      <c r="AM51" s="379"/>
      <c r="AN51" s="117"/>
    </row>
    <row r="52" spans="1:40">
      <c r="A52" s="191"/>
      <c r="C52" s="173"/>
      <c r="D52" s="337"/>
      <c r="E52" s="68"/>
      <c r="F52" s="68"/>
      <c r="G52" s="331"/>
      <c r="H52" s="333"/>
      <c r="I52" s="331"/>
      <c r="J52" s="68"/>
      <c r="K52" s="374"/>
      <c r="L52" s="373"/>
      <c r="M52" s="346"/>
      <c r="N52" s="68"/>
      <c r="O52" s="102"/>
      <c r="P52" s="331"/>
      <c r="Q52" s="331"/>
      <c r="R52" s="331"/>
      <c r="S52" s="331"/>
      <c r="T52" s="331"/>
      <c r="U52" s="331"/>
      <c r="V52" s="331"/>
      <c r="W52" s="331"/>
      <c r="X52" s="111"/>
      <c r="Y52" s="331"/>
      <c r="Z52" s="331"/>
      <c r="AA52" s="331"/>
      <c r="AB52" s="102"/>
      <c r="AC52" s="331"/>
      <c r="AD52" s="331"/>
      <c r="AE52" s="331"/>
      <c r="AF52" s="331"/>
      <c r="AG52" s="331"/>
      <c r="AH52" s="331"/>
      <c r="AI52" s="331"/>
      <c r="AJ52" s="331"/>
      <c r="AK52" s="383"/>
      <c r="AL52" s="331"/>
      <c r="AM52" s="379"/>
      <c r="AN52" s="117"/>
    </row>
    <row r="53" spans="1:40">
      <c r="A53" s="191"/>
      <c r="C53" s="173"/>
      <c r="D53" s="337"/>
      <c r="E53" s="68"/>
      <c r="F53" s="68"/>
      <c r="G53" s="331"/>
      <c r="H53" s="333"/>
      <c r="I53" s="331"/>
      <c r="J53" s="68"/>
      <c r="K53" s="374"/>
      <c r="L53" s="373"/>
      <c r="M53" s="346"/>
      <c r="N53" s="68"/>
      <c r="O53" s="102"/>
      <c r="P53" s="331"/>
      <c r="Q53" s="331"/>
      <c r="R53" s="331"/>
      <c r="S53" s="331"/>
      <c r="T53" s="331"/>
      <c r="U53" s="331"/>
      <c r="V53" s="331"/>
      <c r="W53" s="331"/>
      <c r="X53" s="111"/>
      <c r="Y53" s="331"/>
      <c r="Z53" s="331"/>
      <c r="AA53" s="331"/>
      <c r="AB53" s="102"/>
      <c r="AC53" s="331"/>
      <c r="AD53" s="331"/>
      <c r="AE53" s="331"/>
      <c r="AF53" s="331"/>
      <c r="AG53" s="331"/>
      <c r="AH53" s="331"/>
      <c r="AI53" s="331"/>
      <c r="AJ53" s="331"/>
      <c r="AK53" s="383"/>
      <c r="AL53" s="331"/>
      <c r="AM53" s="379"/>
      <c r="AN53" s="117"/>
    </row>
    <row r="54" spans="1:40">
      <c r="A54" s="191"/>
      <c r="C54" s="173"/>
      <c r="D54" s="337"/>
      <c r="E54" s="68"/>
      <c r="F54" s="68"/>
      <c r="G54" s="331"/>
      <c r="H54" s="333"/>
      <c r="I54" s="331"/>
      <c r="J54" s="68"/>
      <c r="K54" s="374"/>
      <c r="L54" s="373"/>
      <c r="M54" s="346"/>
      <c r="N54" s="68"/>
      <c r="O54" s="102"/>
      <c r="P54" s="331"/>
      <c r="Q54" s="331"/>
      <c r="R54" s="331"/>
      <c r="S54" s="331"/>
      <c r="T54" s="331"/>
      <c r="U54" s="331"/>
      <c r="V54" s="331"/>
      <c r="W54" s="331"/>
      <c r="X54" s="111"/>
      <c r="Y54" s="331"/>
      <c r="Z54" s="331"/>
      <c r="AA54" s="331"/>
      <c r="AB54" s="102"/>
      <c r="AC54" s="331"/>
      <c r="AD54" s="331"/>
      <c r="AE54" s="331"/>
      <c r="AF54" s="331"/>
      <c r="AG54" s="331"/>
      <c r="AH54" s="331"/>
      <c r="AI54" s="331"/>
      <c r="AJ54" s="331"/>
      <c r="AK54" s="383"/>
      <c r="AL54" s="331"/>
      <c r="AM54" s="379"/>
      <c r="AN54" s="117"/>
    </row>
    <row r="55" spans="1:40">
      <c r="A55" s="191"/>
      <c r="C55" s="173"/>
      <c r="D55" s="337"/>
      <c r="E55" s="68"/>
      <c r="F55" s="68"/>
      <c r="G55" s="331"/>
      <c r="H55" s="333"/>
      <c r="I55" s="331"/>
      <c r="J55" s="68"/>
      <c r="K55" s="374"/>
      <c r="L55" s="373"/>
      <c r="M55" s="346"/>
      <c r="N55" s="68"/>
      <c r="O55" s="102"/>
      <c r="P55" s="331"/>
      <c r="Q55" s="331"/>
      <c r="R55" s="331"/>
      <c r="S55" s="331"/>
      <c r="T55" s="331"/>
      <c r="U55" s="331"/>
      <c r="V55" s="331"/>
      <c r="W55" s="331"/>
      <c r="X55" s="111"/>
      <c r="Y55" s="331"/>
      <c r="Z55" s="331"/>
      <c r="AA55" s="331"/>
      <c r="AB55" s="102"/>
      <c r="AC55" s="331"/>
      <c r="AD55" s="331"/>
      <c r="AE55" s="331"/>
      <c r="AF55" s="331"/>
      <c r="AG55" s="331"/>
      <c r="AH55" s="331"/>
      <c r="AI55" s="331"/>
      <c r="AJ55" s="331"/>
      <c r="AK55" s="383"/>
      <c r="AL55" s="331"/>
      <c r="AM55" s="379"/>
      <c r="AN55" s="117"/>
    </row>
    <row r="56" spans="1:40">
      <c r="A56" s="191"/>
      <c r="C56" s="173"/>
      <c r="D56" s="337"/>
      <c r="E56" s="68"/>
      <c r="F56" s="68"/>
      <c r="G56" s="331"/>
      <c r="H56" s="333"/>
      <c r="I56" s="331"/>
      <c r="J56" s="68"/>
      <c r="K56" s="374"/>
      <c r="L56" s="373"/>
      <c r="M56" s="346"/>
      <c r="N56" s="68"/>
      <c r="O56" s="102"/>
      <c r="P56" s="331"/>
      <c r="Q56" s="331"/>
      <c r="R56" s="331"/>
      <c r="S56" s="331"/>
      <c r="T56" s="331"/>
      <c r="U56" s="331"/>
      <c r="V56" s="331"/>
      <c r="W56" s="331"/>
      <c r="X56" s="111"/>
      <c r="Y56" s="331"/>
      <c r="Z56" s="331"/>
      <c r="AA56" s="331"/>
      <c r="AB56" s="102"/>
      <c r="AC56" s="331"/>
      <c r="AD56" s="331"/>
      <c r="AE56" s="331"/>
      <c r="AF56" s="331"/>
      <c r="AG56" s="331"/>
      <c r="AH56" s="331"/>
      <c r="AI56" s="331"/>
      <c r="AJ56" s="331"/>
      <c r="AK56" s="383"/>
      <c r="AL56" s="331"/>
      <c r="AM56" s="379"/>
      <c r="AN56" s="117"/>
    </row>
    <row r="57" spans="1:40">
      <c r="A57" s="191"/>
      <c r="C57" s="173"/>
      <c r="D57" s="337"/>
      <c r="E57" s="68"/>
      <c r="F57" s="68"/>
      <c r="G57" s="331"/>
      <c r="H57" s="333"/>
      <c r="I57" s="331"/>
      <c r="J57" s="68"/>
      <c r="K57" s="374"/>
      <c r="L57" s="373"/>
      <c r="M57" s="346"/>
      <c r="N57" s="68"/>
      <c r="O57" s="102"/>
      <c r="P57" s="331"/>
      <c r="Q57" s="331"/>
      <c r="R57" s="331"/>
      <c r="S57" s="331"/>
      <c r="T57" s="331"/>
      <c r="U57" s="331"/>
      <c r="V57" s="331"/>
      <c r="W57" s="331"/>
      <c r="X57" s="111"/>
      <c r="Y57" s="331"/>
      <c r="Z57" s="331"/>
      <c r="AA57" s="331"/>
      <c r="AB57" s="102"/>
      <c r="AC57" s="331"/>
      <c r="AD57" s="331"/>
      <c r="AE57" s="331"/>
      <c r="AF57" s="331"/>
      <c r="AG57" s="331"/>
      <c r="AH57" s="331"/>
      <c r="AI57" s="331"/>
      <c r="AJ57" s="331"/>
      <c r="AK57" s="383"/>
      <c r="AL57" s="331"/>
      <c r="AM57" s="379"/>
      <c r="AN57" s="117"/>
    </row>
    <row r="58" spans="1:40">
      <c r="A58" s="191"/>
      <c r="C58" s="173"/>
      <c r="D58" s="337"/>
      <c r="E58" s="68"/>
      <c r="F58" s="68"/>
      <c r="G58" s="331"/>
      <c r="H58" s="333"/>
      <c r="I58" s="331"/>
      <c r="J58" s="68"/>
      <c r="K58" s="374"/>
      <c r="L58" s="373"/>
      <c r="M58" s="346"/>
      <c r="N58" s="68"/>
      <c r="O58" s="102"/>
      <c r="P58" s="331"/>
      <c r="Q58" s="331"/>
      <c r="R58" s="331"/>
      <c r="S58" s="331"/>
      <c r="T58" s="331"/>
      <c r="U58" s="331"/>
      <c r="V58" s="331"/>
      <c r="W58" s="331"/>
      <c r="X58" s="111"/>
      <c r="Y58" s="331"/>
      <c r="Z58" s="331"/>
      <c r="AA58" s="331"/>
      <c r="AB58" s="102"/>
      <c r="AC58" s="331"/>
      <c r="AD58" s="331"/>
      <c r="AE58" s="331"/>
      <c r="AF58" s="331"/>
      <c r="AG58" s="331"/>
      <c r="AH58" s="331"/>
      <c r="AI58" s="331"/>
      <c r="AJ58" s="331"/>
      <c r="AK58" s="383"/>
      <c r="AL58" s="331"/>
      <c r="AM58" s="379"/>
      <c r="AN58" s="117"/>
    </row>
    <row r="59" spans="1:40">
      <c r="A59" s="191"/>
      <c r="C59" s="173"/>
      <c r="D59" s="337"/>
      <c r="E59" s="68"/>
      <c r="F59" s="68"/>
      <c r="G59" s="331"/>
      <c r="H59" s="333"/>
      <c r="I59" s="331"/>
      <c r="J59" s="68"/>
      <c r="K59" s="374"/>
      <c r="L59" s="373"/>
      <c r="M59" s="346"/>
      <c r="N59" s="68"/>
      <c r="O59" s="102"/>
      <c r="P59" s="331"/>
      <c r="Q59" s="331"/>
      <c r="R59" s="331"/>
      <c r="S59" s="331"/>
      <c r="T59" s="331"/>
      <c r="U59" s="331"/>
      <c r="V59" s="331"/>
      <c r="W59" s="331"/>
      <c r="X59" s="111"/>
      <c r="Y59" s="331"/>
      <c r="Z59" s="331"/>
      <c r="AA59" s="331"/>
      <c r="AB59" s="102"/>
      <c r="AC59" s="331"/>
      <c r="AD59" s="331"/>
      <c r="AE59" s="331"/>
      <c r="AF59" s="331"/>
      <c r="AG59" s="331"/>
      <c r="AH59" s="331"/>
      <c r="AI59" s="331"/>
      <c r="AJ59" s="331"/>
      <c r="AK59" s="383"/>
      <c r="AL59" s="331"/>
      <c r="AM59" s="379"/>
      <c r="AN59" s="117"/>
    </row>
    <row r="60" spans="1:40">
      <c r="A60" s="191"/>
      <c r="C60" s="173"/>
      <c r="D60" s="337"/>
      <c r="E60" s="68"/>
      <c r="F60" s="68"/>
      <c r="G60" s="331"/>
      <c r="H60" s="333"/>
      <c r="I60" s="331"/>
      <c r="J60" s="68"/>
      <c r="K60" s="374"/>
      <c r="L60" s="373"/>
      <c r="M60" s="346"/>
      <c r="N60" s="68"/>
      <c r="O60" s="102"/>
      <c r="P60" s="331"/>
      <c r="Q60" s="331"/>
      <c r="R60" s="331"/>
      <c r="S60" s="331"/>
      <c r="T60" s="331"/>
      <c r="U60" s="331"/>
      <c r="V60" s="331"/>
      <c r="W60" s="331"/>
      <c r="X60" s="111"/>
      <c r="Y60" s="331"/>
      <c r="Z60" s="331"/>
      <c r="AA60" s="331"/>
      <c r="AB60" s="102"/>
      <c r="AC60" s="331"/>
      <c r="AD60" s="331"/>
      <c r="AE60" s="331"/>
      <c r="AF60" s="331"/>
      <c r="AG60" s="331"/>
      <c r="AH60" s="331"/>
      <c r="AI60" s="331"/>
      <c r="AJ60" s="331"/>
      <c r="AK60" s="383"/>
      <c r="AL60" s="331"/>
      <c r="AM60" s="379"/>
      <c r="AN60" s="117"/>
    </row>
    <row r="61" spans="1:40">
      <c r="A61" s="191"/>
      <c r="C61" s="173"/>
      <c r="D61" s="337"/>
      <c r="E61" s="68"/>
      <c r="F61" s="68"/>
      <c r="G61" s="331"/>
      <c r="H61" s="333"/>
      <c r="I61" s="331"/>
      <c r="J61" s="68"/>
      <c r="K61" s="374"/>
      <c r="L61" s="373"/>
      <c r="M61" s="346"/>
      <c r="N61" s="68"/>
      <c r="O61" s="102"/>
      <c r="P61" s="331"/>
      <c r="Q61" s="331"/>
      <c r="R61" s="331"/>
      <c r="S61" s="331"/>
      <c r="T61" s="331"/>
      <c r="U61" s="331"/>
      <c r="V61" s="331"/>
      <c r="W61" s="331"/>
      <c r="X61" s="111"/>
      <c r="Y61" s="331"/>
      <c r="Z61" s="331"/>
      <c r="AA61" s="331"/>
      <c r="AB61" s="102"/>
      <c r="AC61" s="331"/>
      <c r="AD61" s="331"/>
      <c r="AE61" s="331"/>
      <c r="AF61" s="331"/>
      <c r="AG61" s="331"/>
      <c r="AH61" s="331"/>
      <c r="AI61" s="331"/>
      <c r="AJ61" s="331"/>
      <c r="AK61" s="383"/>
      <c r="AL61" s="331"/>
      <c r="AM61" s="379"/>
      <c r="AN61" s="117"/>
    </row>
    <row r="62" spans="1:40">
      <c r="A62" s="191"/>
      <c r="C62" s="173"/>
      <c r="D62" s="337"/>
      <c r="E62" s="68"/>
      <c r="F62" s="68"/>
      <c r="G62" s="331"/>
      <c r="H62" s="333"/>
      <c r="I62" s="331"/>
      <c r="J62" s="68"/>
      <c r="K62" s="374"/>
      <c r="L62" s="373"/>
      <c r="M62" s="346"/>
      <c r="N62" s="68"/>
      <c r="O62" s="102"/>
      <c r="P62" s="331"/>
      <c r="Q62" s="331"/>
      <c r="R62" s="331"/>
      <c r="S62" s="331"/>
      <c r="T62" s="331"/>
      <c r="U62" s="331"/>
      <c r="V62" s="331"/>
      <c r="W62" s="331"/>
      <c r="X62" s="111"/>
      <c r="Y62" s="331"/>
      <c r="Z62" s="331"/>
      <c r="AA62" s="331"/>
      <c r="AB62" s="102"/>
      <c r="AC62" s="331"/>
      <c r="AD62" s="331"/>
      <c r="AE62" s="331"/>
      <c r="AF62" s="331"/>
      <c r="AG62" s="331"/>
      <c r="AH62" s="331"/>
      <c r="AI62" s="331"/>
      <c r="AJ62" s="331"/>
      <c r="AK62" s="383"/>
      <c r="AL62" s="331"/>
      <c r="AM62" s="379"/>
      <c r="AN62" s="117"/>
    </row>
    <row r="63" spans="1:40">
      <c r="A63" s="191"/>
      <c r="C63" s="173"/>
      <c r="D63" s="337"/>
      <c r="E63" s="68"/>
      <c r="F63" s="68"/>
      <c r="G63" s="331"/>
      <c r="H63" s="333"/>
      <c r="I63" s="331"/>
      <c r="J63" s="68"/>
      <c r="K63" s="374"/>
      <c r="L63" s="373"/>
      <c r="M63" s="346"/>
      <c r="N63" s="68"/>
      <c r="O63" s="102"/>
      <c r="P63" s="331"/>
      <c r="Q63" s="331"/>
      <c r="R63" s="331"/>
      <c r="S63" s="331"/>
      <c r="T63" s="331"/>
      <c r="U63" s="331"/>
      <c r="V63" s="331"/>
      <c r="W63" s="331"/>
      <c r="X63" s="111"/>
      <c r="Y63" s="331"/>
      <c r="Z63" s="331"/>
      <c r="AA63" s="331"/>
      <c r="AB63" s="102"/>
      <c r="AC63" s="331"/>
      <c r="AD63" s="331"/>
      <c r="AE63" s="331"/>
      <c r="AF63" s="331"/>
      <c r="AG63" s="331"/>
      <c r="AH63" s="331"/>
      <c r="AI63" s="331"/>
      <c r="AJ63" s="331"/>
      <c r="AK63" s="383"/>
      <c r="AL63" s="331"/>
      <c r="AM63" s="379"/>
      <c r="AN63" s="117"/>
    </row>
    <row r="64" spans="1:40">
      <c r="A64" s="191"/>
      <c r="C64" s="173"/>
      <c r="D64" s="337"/>
      <c r="E64" s="68"/>
      <c r="F64" s="68"/>
      <c r="G64" s="331"/>
      <c r="H64" s="333"/>
      <c r="I64" s="331"/>
      <c r="J64" s="68"/>
      <c r="K64" s="374"/>
      <c r="L64" s="373"/>
      <c r="M64" s="346"/>
      <c r="N64" s="68"/>
      <c r="O64" s="102"/>
      <c r="P64" s="331"/>
      <c r="Q64" s="331"/>
      <c r="R64" s="331"/>
      <c r="S64" s="331"/>
      <c r="T64" s="331"/>
      <c r="U64" s="331"/>
      <c r="V64" s="331"/>
      <c r="W64" s="331"/>
      <c r="X64" s="111"/>
      <c r="Y64" s="331"/>
      <c r="Z64" s="331"/>
      <c r="AA64" s="331"/>
      <c r="AB64" s="102"/>
      <c r="AC64" s="331"/>
      <c r="AD64" s="331"/>
      <c r="AE64" s="331"/>
      <c r="AF64" s="331"/>
      <c r="AG64" s="331"/>
      <c r="AH64" s="331"/>
      <c r="AI64" s="331"/>
      <c r="AJ64" s="331"/>
      <c r="AK64" s="383"/>
      <c r="AL64" s="331"/>
      <c r="AM64" s="379"/>
      <c r="AN64" s="117"/>
    </row>
    <row r="65" spans="1:40">
      <c r="A65" s="191"/>
      <c r="C65" s="173"/>
      <c r="D65" s="337"/>
      <c r="E65" s="68"/>
      <c r="F65" s="68"/>
      <c r="G65" s="331"/>
      <c r="H65" s="333"/>
      <c r="I65" s="331"/>
      <c r="J65" s="68"/>
      <c r="K65" s="374"/>
      <c r="L65" s="373"/>
      <c r="M65" s="346"/>
      <c r="N65" s="68"/>
      <c r="O65" s="102"/>
      <c r="P65" s="331"/>
      <c r="Q65" s="331"/>
      <c r="R65" s="331"/>
      <c r="S65" s="331"/>
      <c r="T65" s="331"/>
      <c r="U65" s="331"/>
      <c r="V65" s="331"/>
      <c r="W65" s="331"/>
      <c r="X65" s="111"/>
      <c r="Y65" s="331"/>
      <c r="Z65" s="331"/>
      <c r="AA65" s="331"/>
      <c r="AB65" s="102"/>
      <c r="AC65" s="331"/>
      <c r="AD65" s="331"/>
      <c r="AE65" s="331"/>
      <c r="AF65" s="331"/>
      <c r="AG65" s="331"/>
      <c r="AH65" s="331"/>
      <c r="AI65" s="331"/>
      <c r="AJ65" s="331"/>
      <c r="AK65" s="383"/>
      <c r="AL65" s="331"/>
      <c r="AM65" s="379"/>
      <c r="AN65" s="117"/>
    </row>
    <row r="66" spans="1:40">
      <c r="A66" s="191"/>
      <c r="C66" s="173"/>
      <c r="D66" s="337"/>
      <c r="E66" s="68"/>
      <c r="F66" s="68"/>
      <c r="G66" s="331"/>
      <c r="H66" s="333"/>
      <c r="I66" s="331"/>
      <c r="J66" s="68"/>
      <c r="K66" s="374"/>
      <c r="L66" s="373"/>
      <c r="M66" s="346"/>
      <c r="N66" s="68"/>
      <c r="O66" s="102"/>
      <c r="P66" s="331"/>
      <c r="Q66" s="331"/>
      <c r="R66" s="331"/>
      <c r="S66" s="331"/>
      <c r="T66" s="331"/>
      <c r="U66" s="331"/>
      <c r="V66" s="331"/>
      <c r="W66" s="331"/>
      <c r="X66" s="111"/>
      <c r="Y66" s="331"/>
      <c r="Z66" s="331"/>
      <c r="AA66" s="331"/>
      <c r="AB66" s="102"/>
      <c r="AC66" s="331"/>
      <c r="AD66" s="331"/>
      <c r="AE66" s="331"/>
      <c r="AF66" s="331"/>
      <c r="AG66" s="331"/>
      <c r="AH66" s="331"/>
      <c r="AI66" s="331"/>
      <c r="AJ66" s="331"/>
      <c r="AK66" s="383"/>
      <c r="AL66" s="331"/>
      <c r="AM66" s="379"/>
      <c r="AN66" s="117"/>
    </row>
    <row r="67" spans="1:40">
      <c r="A67" s="191"/>
      <c r="C67" s="173"/>
      <c r="D67" s="337"/>
      <c r="E67" s="68"/>
      <c r="F67" s="68"/>
      <c r="G67" s="331"/>
      <c r="H67" s="333"/>
      <c r="I67" s="331"/>
      <c r="J67" s="68"/>
      <c r="K67" s="374"/>
      <c r="L67" s="373"/>
      <c r="M67" s="346"/>
      <c r="N67" s="68"/>
      <c r="O67" s="102"/>
      <c r="P67" s="331"/>
      <c r="Q67" s="331"/>
      <c r="R67" s="331"/>
      <c r="S67" s="331"/>
      <c r="T67" s="331"/>
      <c r="U67" s="331"/>
      <c r="V67" s="331"/>
      <c r="W67" s="331"/>
      <c r="X67" s="111"/>
      <c r="Y67" s="331"/>
      <c r="Z67" s="331"/>
      <c r="AA67" s="331"/>
      <c r="AB67" s="102"/>
      <c r="AC67" s="331"/>
      <c r="AD67" s="331"/>
      <c r="AE67" s="331"/>
      <c r="AF67" s="331"/>
      <c r="AG67" s="331"/>
      <c r="AH67" s="331"/>
      <c r="AI67" s="331"/>
      <c r="AJ67" s="331"/>
      <c r="AK67" s="383"/>
      <c r="AL67" s="331"/>
      <c r="AM67" s="379"/>
      <c r="AN67" s="117"/>
    </row>
    <row r="68" spans="1:40">
      <c r="A68" s="191"/>
      <c r="C68" s="173"/>
      <c r="D68" s="337"/>
      <c r="E68" s="68"/>
      <c r="F68" s="68"/>
      <c r="G68" s="331"/>
      <c r="H68" s="333"/>
      <c r="I68" s="331"/>
      <c r="J68" s="68"/>
      <c r="K68" s="374"/>
      <c r="L68" s="373"/>
      <c r="M68" s="346"/>
      <c r="N68" s="68"/>
      <c r="O68" s="102"/>
      <c r="P68" s="331"/>
      <c r="Q68" s="331"/>
      <c r="R68" s="331"/>
      <c r="S68" s="331"/>
      <c r="T68" s="331"/>
      <c r="U68" s="331"/>
      <c r="V68" s="331"/>
      <c r="W68" s="331"/>
      <c r="X68" s="111"/>
      <c r="Y68" s="331"/>
      <c r="Z68" s="331"/>
      <c r="AA68" s="331"/>
      <c r="AB68" s="102"/>
      <c r="AC68" s="331"/>
      <c r="AD68" s="331"/>
      <c r="AE68" s="331"/>
      <c r="AF68" s="331"/>
      <c r="AG68" s="331"/>
      <c r="AH68" s="331"/>
      <c r="AI68" s="331"/>
      <c r="AJ68" s="331"/>
      <c r="AK68" s="383"/>
      <c r="AL68" s="331"/>
      <c r="AM68" s="379"/>
      <c r="AN68" s="117"/>
    </row>
    <row r="69" spans="1:40">
      <c r="A69" s="191"/>
      <c r="C69" s="173"/>
      <c r="D69" s="337"/>
      <c r="E69" s="68"/>
      <c r="F69" s="68"/>
      <c r="G69" s="331"/>
      <c r="H69" s="333"/>
      <c r="I69" s="331"/>
      <c r="J69" s="68"/>
      <c r="K69" s="374"/>
      <c r="L69" s="373"/>
      <c r="M69" s="346"/>
      <c r="N69" s="68"/>
      <c r="O69" s="102"/>
      <c r="P69" s="331"/>
      <c r="Q69" s="331"/>
      <c r="R69" s="331"/>
      <c r="S69" s="331"/>
      <c r="T69" s="331"/>
      <c r="U69" s="331"/>
      <c r="V69" s="331"/>
      <c r="W69" s="331"/>
      <c r="X69" s="111"/>
      <c r="Y69" s="331"/>
      <c r="Z69" s="331"/>
      <c r="AA69" s="331"/>
      <c r="AB69" s="102"/>
      <c r="AC69" s="331"/>
      <c r="AD69" s="331"/>
      <c r="AE69" s="331"/>
      <c r="AF69" s="331"/>
      <c r="AG69" s="331"/>
      <c r="AH69" s="331"/>
      <c r="AI69" s="331"/>
      <c r="AJ69" s="331"/>
      <c r="AK69" s="383"/>
      <c r="AL69" s="331"/>
      <c r="AM69" s="379"/>
      <c r="AN69" s="117"/>
    </row>
    <row r="70" spans="1:40">
      <c r="A70" s="191"/>
      <c r="C70" s="173"/>
      <c r="D70" s="337"/>
      <c r="E70" s="68"/>
      <c r="F70" s="68"/>
      <c r="G70" s="331"/>
      <c r="H70" s="333"/>
      <c r="I70" s="331"/>
      <c r="J70" s="68"/>
      <c r="K70" s="374"/>
      <c r="L70" s="373"/>
      <c r="M70" s="346"/>
      <c r="N70" s="68"/>
      <c r="O70" s="102"/>
      <c r="P70" s="331"/>
      <c r="Q70" s="331"/>
      <c r="R70" s="331"/>
      <c r="S70" s="331"/>
      <c r="T70" s="331"/>
      <c r="U70" s="331"/>
      <c r="V70" s="331"/>
      <c r="W70" s="331"/>
      <c r="X70" s="111"/>
      <c r="Y70" s="331"/>
      <c r="Z70" s="331"/>
      <c r="AA70" s="331"/>
      <c r="AB70" s="102"/>
      <c r="AC70" s="331"/>
      <c r="AD70" s="331"/>
      <c r="AE70" s="331"/>
      <c r="AF70" s="331"/>
      <c r="AG70" s="331"/>
      <c r="AH70" s="331"/>
      <c r="AI70" s="331"/>
      <c r="AJ70" s="331"/>
      <c r="AK70" s="383"/>
      <c r="AL70" s="331"/>
      <c r="AM70" s="379"/>
      <c r="AN70" s="117"/>
    </row>
    <row r="71" spans="1:40">
      <c r="A71" s="191"/>
      <c r="C71" s="173"/>
      <c r="D71" s="337"/>
      <c r="E71" s="68"/>
      <c r="F71" s="68"/>
      <c r="G71" s="331"/>
      <c r="H71" s="333"/>
      <c r="I71" s="331"/>
      <c r="J71" s="68"/>
      <c r="K71" s="374"/>
      <c r="L71" s="373"/>
      <c r="M71" s="346"/>
      <c r="N71" s="68"/>
      <c r="O71" s="102"/>
      <c r="P71" s="331"/>
      <c r="Q71" s="331"/>
      <c r="R71" s="331"/>
      <c r="S71" s="331"/>
      <c r="T71" s="331"/>
      <c r="U71" s="331"/>
      <c r="V71" s="331"/>
      <c r="W71" s="331"/>
      <c r="X71" s="111"/>
      <c r="Y71" s="331"/>
      <c r="Z71" s="331"/>
      <c r="AA71" s="331"/>
      <c r="AB71" s="102"/>
      <c r="AC71" s="331"/>
      <c r="AD71" s="331"/>
      <c r="AE71" s="331"/>
      <c r="AF71" s="331"/>
      <c r="AG71" s="331"/>
      <c r="AH71" s="331"/>
      <c r="AI71" s="331"/>
      <c r="AJ71" s="331"/>
      <c r="AK71" s="383"/>
      <c r="AL71" s="331"/>
      <c r="AM71" s="379"/>
      <c r="AN71" s="117"/>
    </row>
    <row r="72" spans="1:40">
      <c r="A72" s="191"/>
      <c r="C72" s="173"/>
      <c r="D72" s="337"/>
      <c r="E72" s="68"/>
      <c r="F72" s="68"/>
      <c r="G72" s="331"/>
      <c r="H72" s="333"/>
      <c r="I72" s="331"/>
      <c r="J72" s="68"/>
      <c r="K72" s="374"/>
      <c r="L72" s="373"/>
      <c r="M72" s="346"/>
      <c r="N72" s="68"/>
      <c r="O72" s="102"/>
      <c r="P72" s="331"/>
      <c r="Q72" s="331"/>
      <c r="R72" s="331"/>
      <c r="S72" s="331"/>
      <c r="T72" s="331"/>
      <c r="U72" s="331"/>
      <c r="V72" s="331"/>
      <c r="W72" s="331"/>
      <c r="X72" s="111"/>
      <c r="Y72" s="331"/>
      <c r="Z72" s="331"/>
      <c r="AA72" s="331"/>
      <c r="AB72" s="102"/>
      <c r="AC72" s="331"/>
      <c r="AD72" s="331"/>
      <c r="AE72" s="331"/>
      <c r="AF72" s="331"/>
      <c r="AG72" s="331"/>
      <c r="AH72" s="331"/>
      <c r="AI72" s="331"/>
      <c r="AJ72" s="331"/>
      <c r="AK72" s="383"/>
      <c r="AL72" s="331"/>
      <c r="AM72" s="379"/>
      <c r="AN72" s="117"/>
    </row>
    <row r="73" spans="1:40">
      <c r="A73" s="191"/>
      <c r="C73" s="173"/>
      <c r="D73" s="337"/>
      <c r="E73" s="68"/>
      <c r="F73" s="68"/>
      <c r="G73" s="331"/>
      <c r="H73" s="333"/>
      <c r="I73" s="331"/>
      <c r="J73" s="68"/>
      <c r="K73" s="374"/>
      <c r="L73" s="373"/>
      <c r="M73" s="346"/>
      <c r="N73" s="68"/>
      <c r="O73" s="102"/>
      <c r="P73" s="331"/>
      <c r="Q73" s="331"/>
      <c r="R73" s="331"/>
      <c r="S73" s="331"/>
      <c r="T73" s="331"/>
      <c r="U73" s="331"/>
      <c r="V73" s="331"/>
      <c r="W73" s="331"/>
      <c r="X73" s="111"/>
      <c r="Y73" s="331"/>
      <c r="Z73" s="331"/>
      <c r="AA73" s="331"/>
      <c r="AB73" s="102"/>
      <c r="AC73" s="331"/>
      <c r="AD73" s="331"/>
      <c r="AE73" s="331"/>
      <c r="AF73" s="331"/>
      <c r="AG73" s="331"/>
      <c r="AH73" s="331"/>
      <c r="AI73" s="331"/>
      <c r="AJ73" s="331"/>
      <c r="AK73" s="383"/>
      <c r="AL73" s="331"/>
      <c r="AM73" s="379"/>
      <c r="AN73" s="117"/>
    </row>
    <row r="74" spans="1:40">
      <c r="A74" s="191"/>
      <c r="C74" s="173"/>
      <c r="D74" s="337"/>
      <c r="E74" s="68"/>
      <c r="F74" s="68"/>
      <c r="G74" s="331"/>
      <c r="H74" s="333"/>
      <c r="I74" s="331"/>
      <c r="J74" s="68"/>
      <c r="K74" s="374"/>
      <c r="L74" s="373"/>
      <c r="M74" s="346"/>
      <c r="N74" s="68"/>
      <c r="O74" s="102"/>
      <c r="P74" s="331"/>
      <c r="Q74" s="331"/>
      <c r="R74" s="331"/>
      <c r="S74" s="331"/>
      <c r="T74" s="331"/>
      <c r="U74" s="331"/>
      <c r="V74" s="331"/>
      <c r="W74" s="331"/>
      <c r="X74" s="111"/>
      <c r="Y74" s="331"/>
      <c r="Z74" s="331"/>
      <c r="AA74" s="331"/>
      <c r="AB74" s="102"/>
      <c r="AC74" s="331"/>
      <c r="AD74" s="331"/>
      <c r="AE74" s="331"/>
      <c r="AF74" s="331"/>
      <c r="AG74" s="331"/>
      <c r="AH74" s="331"/>
      <c r="AI74" s="331"/>
      <c r="AJ74" s="331"/>
      <c r="AK74" s="383"/>
      <c r="AL74" s="331"/>
      <c r="AM74" s="379"/>
      <c r="AN74" s="117"/>
    </row>
    <row r="75" spans="1:40">
      <c r="A75" s="191"/>
      <c r="C75" s="173"/>
      <c r="D75" s="337"/>
      <c r="E75" s="68"/>
      <c r="F75" s="68"/>
      <c r="G75" s="331"/>
      <c r="H75" s="333"/>
      <c r="I75" s="331"/>
      <c r="J75" s="68"/>
      <c r="K75" s="374"/>
      <c r="L75" s="373"/>
      <c r="M75" s="346"/>
      <c r="N75" s="68"/>
      <c r="O75" s="102"/>
      <c r="P75" s="331"/>
      <c r="Q75" s="331"/>
      <c r="R75" s="331"/>
      <c r="S75" s="331"/>
      <c r="T75" s="331"/>
      <c r="U75" s="331"/>
      <c r="V75" s="331"/>
      <c r="W75" s="331"/>
      <c r="X75" s="111"/>
      <c r="Y75" s="331"/>
      <c r="Z75" s="331"/>
      <c r="AA75" s="331"/>
      <c r="AB75" s="102"/>
      <c r="AC75" s="331"/>
      <c r="AD75" s="331"/>
      <c r="AE75" s="331"/>
      <c r="AF75" s="331"/>
      <c r="AG75" s="331"/>
      <c r="AH75" s="331"/>
      <c r="AI75" s="331"/>
      <c r="AJ75" s="331"/>
      <c r="AK75" s="383"/>
      <c r="AL75" s="331"/>
      <c r="AM75" s="379"/>
      <c r="AN75" s="117"/>
    </row>
    <row r="76" spans="1:40">
      <c r="A76" s="191"/>
      <c r="C76" s="173"/>
      <c r="D76" s="337"/>
      <c r="E76" s="68"/>
      <c r="F76" s="68"/>
      <c r="G76" s="331"/>
      <c r="H76" s="333"/>
      <c r="I76" s="331"/>
      <c r="J76" s="68"/>
      <c r="K76" s="374"/>
      <c r="L76" s="373"/>
      <c r="M76" s="346"/>
      <c r="N76" s="68"/>
      <c r="O76" s="102"/>
      <c r="P76" s="331"/>
      <c r="Q76" s="331"/>
      <c r="R76" s="331"/>
      <c r="S76" s="331"/>
      <c r="T76" s="331"/>
      <c r="U76" s="331"/>
      <c r="V76" s="331"/>
      <c r="W76" s="331"/>
      <c r="X76" s="111"/>
      <c r="Y76" s="331"/>
      <c r="Z76" s="331"/>
      <c r="AA76" s="331"/>
      <c r="AB76" s="102"/>
      <c r="AC76" s="331"/>
      <c r="AD76" s="331"/>
      <c r="AE76" s="331"/>
      <c r="AF76" s="331"/>
      <c r="AG76" s="331"/>
      <c r="AH76" s="331"/>
      <c r="AI76" s="331"/>
      <c r="AJ76" s="331"/>
      <c r="AK76" s="383"/>
      <c r="AL76" s="331"/>
      <c r="AM76" s="379"/>
      <c r="AN76" s="117"/>
    </row>
    <row r="77" spans="1:40">
      <c r="A77" s="191"/>
      <c r="C77" s="173"/>
      <c r="D77" s="337"/>
      <c r="E77" s="68"/>
      <c r="F77" s="68"/>
      <c r="G77" s="331"/>
      <c r="H77" s="333"/>
      <c r="I77" s="331"/>
      <c r="J77" s="68"/>
      <c r="K77" s="374"/>
      <c r="L77" s="373"/>
      <c r="M77" s="346"/>
      <c r="N77" s="68"/>
      <c r="O77" s="102"/>
      <c r="P77" s="331"/>
      <c r="Q77" s="331"/>
      <c r="R77" s="331"/>
      <c r="S77" s="331"/>
      <c r="T77" s="331"/>
      <c r="U77" s="331"/>
      <c r="V77" s="331"/>
      <c r="W77" s="331"/>
      <c r="X77" s="111"/>
      <c r="Y77" s="331"/>
      <c r="Z77" s="331"/>
      <c r="AA77" s="331"/>
      <c r="AB77" s="102"/>
      <c r="AC77" s="331"/>
      <c r="AD77" s="331"/>
      <c r="AE77" s="331"/>
      <c r="AF77" s="331"/>
      <c r="AG77" s="331"/>
      <c r="AH77" s="331"/>
      <c r="AI77" s="331"/>
      <c r="AJ77" s="331"/>
      <c r="AK77" s="383"/>
      <c r="AL77" s="331"/>
      <c r="AM77" s="379"/>
      <c r="AN77" s="117"/>
    </row>
    <row r="78" spans="1:40">
      <c r="A78" s="191"/>
      <c r="C78" s="173"/>
      <c r="D78" s="337"/>
      <c r="E78" s="68"/>
      <c r="F78" s="68"/>
      <c r="G78" s="331"/>
      <c r="H78" s="333"/>
      <c r="I78" s="331"/>
      <c r="J78" s="68"/>
      <c r="K78" s="374"/>
      <c r="L78" s="373"/>
      <c r="M78" s="346"/>
      <c r="N78" s="68"/>
      <c r="O78" s="102"/>
      <c r="P78" s="331"/>
      <c r="Q78" s="331"/>
      <c r="R78" s="331"/>
      <c r="S78" s="331"/>
      <c r="T78" s="331"/>
      <c r="U78" s="331"/>
      <c r="V78" s="331"/>
      <c r="W78" s="331"/>
      <c r="X78" s="111"/>
      <c r="Y78" s="331"/>
      <c r="Z78" s="331"/>
      <c r="AA78" s="331"/>
      <c r="AB78" s="102"/>
      <c r="AC78" s="331"/>
      <c r="AD78" s="331"/>
      <c r="AE78" s="331"/>
      <c r="AF78" s="331"/>
      <c r="AG78" s="331"/>
      <c r="AH78" s="331"/>
      <c r="AI78" s="331"/>
      <c r="AJ78" s="331"/>
      <c r="AK78" s="383"/>
      <c r="AL78" s="331"/>
      <c r="AM78" s="379"/>
      <c r="AN78" s="117"/>
    </row>
    <row r="79" spans="1:40">
      <c r="A79" s="191"/>
      <c r="C79" s="173"/>
      <c r="D79" s="337"/>
      <c r="E79" s="68"/>
      <c r="F79" s="68"/>
      <c r="G79" s="331"/>
      <c r="H79" s="333"/>
      <c r="I79" s="331"/>
      <c r="J79" s="68"/>
      <c r="K79" s="374"/>
      <c r="L79" s="373"/>
      <c r="M79" s="346"/>
      <c r="N79" s="68"/>
      <c r="O79" s="102"/>
      <c r="P79" s="331"/>
      <c r="Q79" s="331"/>
      <c r="R79" s="331"/>
      <c r="S79" s="331"/>
      <c r="T79" s="331"/>
      <c r="U79" s="331"/>
      <c r="V79" s="331"/>
      <c r="W79" s="331"/>
      <c r="X79" s="111"/>
      <c r="Y79" s="331"/>
      <c r="Z79" s="331"/>
      <c r="AA79" s="331"/>
      <c r="AB79" s="102"/>
      <c r="AC79" s="331"/>
      <c r="AD79" s="331"/>
      <c r="AE79" s="331"/>
      <c r="AF79" s="331"/>
      <c r="AG79" s="331"/>
      <c r="AH79" s="331"/>
      <c r="AI79" s="331"/>
      <c r="AJ79" s="331"/>
      <c r="AK79" s="383"/>
      <c r="AL79" s="331"/>
      <c r="AM79" s="379"/>
      <c r="AN79" s="117"/>
    </row>
    <row r="80" spans="1:40">
      <c r="A80" s="191"/>
      <c r="C80" s="173"/>
      <c r="D80" s="337"/>
      <c r="E80" s="68"/>
      <c r="F80" s="68"/>
      <c r="G80" s="331"/>
      <c r="H80" s="333"/>
      <c r="I80" s="331"/>
      <c r="J80" s="68"/>
      <c r="K80" s="374"/>
      <c r="L80" s="373"/>
      <c r="M80" s="346"/>
      <c r="N80" s="68"/>
      <c r="O80" s="102"/>
      <c r="P80" s="331"/>
      <c r="Q80" s="331"/>
      <c r="R80" s="331"/>
      <c r="S80" s="331"/>
      <c r="T80" s="331"/>
      <c r="U80" s="331"/>
      <c r="V80" s="331"/>
      <c r="W80" s="331"/>
      <c r="X80" s="111"/>
      <c r="Y80" s="331"/>
      <c r="Z80" s="331"/>
      <c r="AA80" s="331"/>
      <c r="AB80" s="102"/>
      <c r="AC80" s="331"/>
      <c r="AD80" s="331"/>
      <c r="AE80" s="331"/>
      <c r="AF80" s="331"/>
      <c r="AG80" s="331"/>
      <c r="AH80" s="331"/>
      <c r="AI80" s="331"/>
      <c r="AJ80" s="331"/>
      <c r="AK80" s="383"/>
      <c r="AL80" s="331"/>
      <c r="AM80" s="379"/>
      <c r="AN80" s="117"/>
    </row>
    <row r="81" spans="1:40">
      <c r="A81" s="191"/>
      <c r="C81" s="173"/>
      <c r="D81" s="337"/>
      <c r="E81" s="68"/>
      <c r="F81" s="68"/>
      <c r="G81" s="331"/>
      <c r="H81" s="333"/>
      <c r="I81" s="331"/>
      <c r="J81" s="68"/>
      <c r="K81" s="374"/>
      <c r="L81" s="373"/>
      <c r="M81" s="346"/>
      <c r="N81" s="68"/>
      <c r="O81" s="102"/>
      <c r="P81" s="331"/>
      <c r="Q81" s="331"/>
      <c r="R81" s="331"/>
      <c r="S81" s="331"/>
      <c r="T81" s="331"/>
      <c r="U81" s="331"/>
      <c r="V81" s="331"/>
      <c r="W81" s="331"/>
      <c r="X81" s="111"/>
      <c r="Y81" s="331"/>
      <c r="Z81" s="331"/>
      <c r="AA81" s="331"/>
      <c r="AB81" s="102"/>
      <c r="AC81" s="331"/>
      <c r="AD81" s="331"/>
      <c r="AE81" s="331"/>
      <c r="AF81" s="331"/>
      <c r="AG81" s="331"/>
      <c r="AH81" s="331"/>
      <c r="AI81" s="331"/>
      <c r="AJ81" s="331"/>
      <c r="AK81" s="383"/>
      <c r="AL81" s="331"/>
      <c r="AM81" s="379"/>
      <c r="AN81" s="117"/>
    </row>
    <row r="82" ht="14.75" spans="1:40">
      <c r="A82" s="191"/>
      <c r="C82" s="173"/>
      <c r="D82" s="337"/>
      <c r="E82" s="68"/>
      <c r="F82" s="68"/>
      <c r="G82" s="331"/>
      <c r="H82" s="333"/>
      <c r="I82" s="331"/>
      <c r="J82" s="68"/>
      <c r="K82" s="374"/>
      <c r="L82" s="373"/>
      <c r="M82" s="346"/>
      <c r="N82" s="68"/>
      <c r="O82" s="102"/>
      <c r="P82" s="331"/>
      <c r="Q82" s="331"/>
      <c r="R82" s="331"/>
      <c r="S82" s="331"/>
      <c r="T82" s="331"/>
      <c r="U82" s="331"/>
      <c r="V82" s="331"/>
      <c r="W82" s="331"/>
      <c r="X82" s="111"/>
      <c r="Y82" s="331"/>
      <c r="Z82" s="331"/>
      <c r="AA82" s="331"/>
      <c r="AB82" s="102"/>
      <c r="AC82" s="331"/>
      <c r="AD82" s="331"/>
      <c r="AE82" s="331"/>
      <c r="AF82" s="331"/>
      <c r="AG82" s="331"/>
      <c r="AH82" s="331"/>
      <c r="AI82" s="331"/>
      <c r="AJ82" s="331"/>
      <c r="AK82" s="383"/>
      <c r="AL82" s="331"/>
      <c r="AM82" s="379"/>
      <c r="AN82" s="117"/>
    </row>
    <row r="83" ht="21.45" customHeight="1" spans="1:40">
      <c r="A83" s="174"/>
      <c r="B83" s="384" t="s">
        <v>94</v>
      </c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I83" s="385"/>
      <c r="AJ83" s="385"/>
      <c r="AK83" s="385"/>
      <c r="AL83" s="385"/>
      <c r="AM83" s="386"/>
      <c r="AN83" s="378"/>
    </row>
    <row r="84" spans="1:22">
      <c r="A84" s="4"/>
      <c r="F84" s="40"/>
      <c r="H84" s="40"/>
      <c r="J84" s="40"/>
      <c r="L84" s="40"/>
      <c r="N84" s="40"/>
      <c r="P84" s="40"/>
      <c r="R84" s="108"/>
      <c r="T84" s="108"/>
      <c r="V84" s="108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83:AM83"/>
  </mergeCells>
  <conditionalFormatting sqref="AM1:AM2;AM4;AM6:AM8;AM84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2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3"/>
  <sheetViews>
    <sheetView view="pageBreakPreview" zoomScale="90" zoomScalePageLayoutView="60" zoomScaleNormal="90" topLeftCell="A67" workbookViewId="0">
      <selection activeCell="D15" sqref="D15"/>
    </sheetView>
  </sheetViews>
  <sheetFormatPr defaultColWidth="9.10909090909091" defaultRowHeight="14"/>
  <cols>
    <col min="1" max="1" width="9.44545454545455" style="33" customWidth="1"/>
    <col min="2" max="2" width="62.1090909090909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ht="13.95" customHeight="1" spans="1:40">
      <c r="A5" s="285" t="s">
        <v>460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22">
      <c r="A6" s="4"/>
      <c r="F6" s="40"/>
      <c r="H6" s="40"/>
      <c r="J6" s="40"/>
      <c r="L6" s="40"/>
      <c r="N6" s="40"/>
      <c r="P6" s="40"/>
      <c r="R6" s="108"/>
      <c r="T6" s="108"/>
      <c r="V6" s="108"/>
    </row>
    <row r="7" ht="14.75" spans="1:22">
      <c r="A7" s="4" t="s">
        <v>173</v>
      </c>
      <c r="F7" s="40"/>
      <c r="H7" s="40"/>
      <c r="J7" s="40"/>
      <c r="L7" s="40"/>
      <c r="N7" s="40"/>
      <c r="P7" s="40"/>
      <c r="R7" s="108"/>
      <c r="T7" s="108"/>
      <c r="V7" s="108"/>
    </row>
    <row r="8" ht="14.75" spans="1:38">
      <c r="A8" s="4"/>
      <c r="E8" s="177" t="s">
        <v>5</v>
      </c>
      <c r="F8" s="177" t="s">
        <v>6</v>
      </c>
      <c r="G8" s="232" t="s">
        <v>7</v>
      </c>
      <c r="H8" s="326" t="s">
        <v>8</v>
      </c>
      <c r="I8" s="177" t="s">
        <v>9</v>
      </c>
      <c r="J8" s="179" t="s">
        <v>10</v>
      </c>
      <c r="K8" s="247" t="s">
        <v>11</v>
      </c>
      <c r="L8" s="177" t="s">
        <v>12</v>
      </c>
      <c r="M8" s="177" t="s">
        <v>13</v>
      </c>
      <c r="N8" s="234" t="s">
        <v>14</v>
      </c>
      <c r="O8" s="247" t="s">
        <v>15</v>
      </c>
      <c r="P8" s="177" t="s">
        <v>16</v>
      </c>
      <c r="Q8" s="244" t="s">
        <v>17</v>
      </c>
      <c r="R8" s="244" t="s">
        <v>18</v>
      </c>
      <c r="S8" s="244" t="s">
        <v>19</v>
      </c>
      <c r="T8" s="244" t="s">
        <v>20</v>
      </c>
      <c r="U8" s="244" t="s">
        <v>21</v>
      </c>
      <c r="V8" s="244" t="s">
        <v>22</v>
      </c>
      <c r="W8" s="244" t="s">
        <v>23</v>
      </c>
      <c r="X8" s="244" t="s">
        <v>24</v>
      </c>
      <c r="Y8" s="244" t="s">
        <v>25</v>
      </c>
      <c r="Z8" s="244" t="s">
        <v>26</v>
      </c>
      <c r="AA8" s="244" t="s">
        <v>27</v>
      </c>
      <c r="AB8" s="244" t="s">
        <v>28</v>
      </c>
      <c r="AC8" s="177" t="s">
        <v>29</v>
      </c>
      <c r="AD8" s="177" t="s">
        <v>30</v>
      </c>
      <c r="AE8" s="177" t="s">
        <v>31</v>
      </c>
      <c r="AF8" s="177" t="s">
        <v>32</v>
      </c>
      <c r="AG8" s="177" t="s">
        <v>33</v>
      </c>
      <c r="AH8" s="177" t="s">
        <v>34</v>
      </c>
      <c r="AI8" s="177" t="s">
        <v>35</v>
      </c>
      <c r="AJ8" s="247" t="s">
        <v>36</v>
      </c>
      <c r="AK8" s="247" t="s">
        <v>37</v>
      </c>
      <c r="AL8" s="247" t="s">
        <v>38</v>
      </c>
    </row>
    <row r="9" ht="14.75" spans="1:40">
      <c r="A9" s="41" t="s">
        <v>39</v>
      </c>
      <c r="B9" s="42" t="s">
        <v>40</v>
      </c>
      <c r="C9" s="43" t="s">
        <v>41</v>
      </c>
      <c r="D9" s="44" t="s">
        <v>42</v>
      </c>
      <c r="E9" s="47" t="s">
        <v>43</v>
      </c>
      <c r="F9" s="47" t="s">
        <v>43</v>
      </c>
      <c r="G9" s="47" t="s">
        <v>43</v>
      </c>
      <c r="H9" s="89" t="s">
        <v>43</v>
      </c>
      <c r="I9" s="45" t="s">
        <v>43</v>
      </c>
      <c r="J9" s="46" t="s">
        <v>43</v>
      </c>
      <c r="K9" s="89" t="s">
        <v>43</v>
      </c>
      <c r="L9" s="45" t="s">
        <v>43</v>
      </c>
      <c r="M9" s="45" t="s">
        <v>43</v>
      </c>
      <c r="N9" s="46" t="s">
        <v>43</v>
      </c>
      <c r="O9" s="89" t="s">
        <v>43</v>
      </c>
      <c r="P9" s="45" t="s">
        <v>43</v>
      </c>
      <c r="Q9" s="245" t="s">
        <v>43</v>
      </c>
      <c r="R9" s="245" t="s">
        <v>43</v>
      </c>
      <c r="S9" s="245" t="s">
        <v>43</v>
      </c>
      <c r="T9" s="245" t="s">
        <v>43</v>
      </c>
      <c r="U9" s="245" t="s">
        <v>43</v>
      </c>
      <c r="V9" s="245" t="s">
        <v>43</v>
      </c>
      <c r="W9" s="245" t="s">
        <v>43</v>
      </c>
      <c r="X9" s="245" t="s">
        <v>43</v>
      </c>
      <c r="Y9" s="245" t="s">
        <v>43</v>
      </c>
      <c r="Z9" s="245" t="s">
        <v>43</v>
      </c>
      <c r="AA9" s="245" t="s">
        <v>43</v>
      </c>
      <c r="AB9" s="245" t="s">
        <v>43</v>
      </c>
      <c r="AC9" s="45" t="s">
        <v>43</v>
      </c>
      <c r="AD9" s="45" t="s">
        <v>43</v>
      </c>
      <c r="AE9" s="45" t="s">
        <v>43</v>
      </c>
      <c r="AF9" s="45" t="s">
        <v>43</v>
      </c>
      <c r="AG9" s="45" t="s">
        <v>43</v>
      </c>
      <c r="AH9" s="45" t="s">
        <v>43</v>
      </c>
      <c r="AI9" s="45" t="s">
        <v>43</v>
      </c>
      <c r="AJ9" s="89" t="s">
        <v>44</v>
      </c>
      <c r="AK9" s="89" t="s">
        <v>44</v>
      </c>
      <c r="AL9" s="89" t="s">
        <v>44</v>
      </c>
      <c r="AM9" s="350" t="s">
        <v>44</v>
      </c>
      <c r="AN9" s="115" t="s">
        <v>46</v>
      </c>
    </row>
    <row r="10" spans="1:40">
      <c r="A10" s="48"/>
      <c r="B10" s="254"/>
      <c r="C10" s="50"/>
      <c r="D10" s="182"/>
      <c r="E10" s="327"/>
      <c r="F10" s="328"/>
      <c r="G10" s="329"/>
      <c r="H10" s="330"/>
      <c r="I10" s="329"/>
      <c r="J10" s="342"/>
      <c r="K10" s="343"/>
      <c r="L10" s="328"/>
      <c r="M10" s="329"/>
      <c r="N10" s="342"/>
      <c r="O10" s="343"/>
      <c r="P10" s="328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32"/>
      <c r="AD10" s="332"/>
      <c r="AE10" s="332"/>
      <c r="AF10" s="332"/>
      <c r="AG10" s="332"/>
      <c r="AH10" s="332"/>
      <c r="AI10" s="332"/>
      <c r="AJ10" s="332"/>
      <c r="AK10" s="332"/>
      <c r="AL10" s="344"/>
      <c r="AM10" s="116"/>
      <c r="AN10" s="117"/>
    </row>
    <row r="11" spans="1:40">
      <c r="A11" s="48">
        <v>5400</v>
      </c>
      <c r="B11" s="255" t="s">
        <v>461</v>
      </c>
      <c r="C11" s="56"/>
      <c r="D11" s="188"/>
      <c r="E11" s="253"/>
      <c r="F11" s="331"/>
      <c r="G11" s="332"/>
      <c r="H11" s="333"/>
      <c r="I11" s="332"/>
      <c r="J11" s="68"/>
      <c r="K11" s="344"/>
      <c r="L11" s="331"/>
      <c r="M11" s="332"/>
      <c r="N11" s="68"/>
      <c r="O11" s="344"/>
      <c r="P11" s="331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44"/>
      <c r="AM11" s="116"/>
      <c r="AN11" s="117"/>
    </row>
    <row r="12" spans="1:40">
      <c r="A12" s="63"/>
      <c r="B12" s="172"/>
      <c r="C12" s="56"/>
      <c r="D12" s="188"/>
      <c r="E12" s="253"/>
      <c r="F12" s="331"/>
      <c r="G12" s="332"/>
      <c r="H12" s="333"/>
      <c r="I12" s="332"/>
      <c r="J12" s="68"/>
      <c r="K12" s="344"/>
      <c r="L12" s="331"/>
      <c r="M12" s="332"/>
      <c r="N12" s="68"/>
      <c r="O12" s="344"/>
      <c r="P12" s="331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44"/>
      <c r="AM12" s="116"/>
      <c r="AN12" s="117"/>
    </row>
    <row r="13" spans="1:40">
      <c r="A13" s="334" t="s">
        <v>462</v>
      </c>
      <c r="B13" s="335" t="s">
        <v>463</v>
      </c>
      <c r="C13" s="336"/>
      <c r="D13" s="337"/>
      <c r="E13" s="338"/>
      <c r="F13" s="331"/>
      <c r="G13" s="332"/>
      <c r="H13" s="333"/>
      <c r="I13" s="332"/>
      <c r="J13" s="68"/>
      <c r="K13" s="344"/>
      <c r="L13" s="331"/>
      <c r="M13" s="332"/>
      <c r="N13" s="68"/>
      <c r="O13" s="344"/>
      <c r="P13" s="331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44"/>
      <c r="AM13" s="116"/>
      <c r="AN13" s="117"/>
    </row>
    <row r="14" ht="13.2" customHeight="1" spans="1:40">
      <c r="A14" s="334"/>
      <c r="B14" s="222"/>
      <c r="C14" s="336"/>
      <c r="D14" s="337"/>
      <c r="E14" s="253"/>
      <c r="F14" s="339"/>
      <c r="G14" s="332"/>
      <c r="H14" s="333"/>
      <c r="I14" s="332"/>
      <c r="J14" s="68"/>
      <c r="K14" s="344"/>
      <c r="L14" s="331"/>
      <c r="M14" s="332"/>
      <c r="N14" s="68"/>
      <c r="O14" s="344"/>
      <c r="P14" s="331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44"/>
      <c r="AM14" s="116"/>
      <c r="AN14" s="117"/>
    </row>
    <row r="15" spans="1:40">
      <c r="A15" s="334" t="s">
        <v>81</v>
      </c>
      <c r="B15" s="222" t="s">
        <v>464</v>
      </c>
      <c r="C15" s="336" t="s">
        <v>190</v>
      </c>
      <c r="D15" s="337">
        <v>10</v>
      </c>
      <c r="E15" s="253"/>
      <c r="F15" s="339">
        <v>1350</v>
      </c>
      <c r="G15" s="331">
        <v>329</v>
      </c>
      <c r="H15" s="340">
        <v>550</v>
      </c>
      <c r="I15" s="331"/>
      <c r="J15" s="345">
        <v>410</v>
      </c>
      <c r="K15" s="102"/>
      <c r="L15" s="331"/>
      <c r="M15" s="346">
        <v>960</v>
      </c>
      <c r="N15" s="68"/>
      <c r="O15" s="102">
        <v>880</v>
      </c>
      <c r="P15" s="331"/>
      <c r="Q15" s="331"/>
      <c r="R15" s="331"/>
      <c r="S15" s="331"/>
      <c r="T15" s="331"/>
      <c r="U15" s="331">
        <v>418</v>
      </c>
      <c r="V15" s="331"/>
      <c r="W15" s="331"/>
      <c r="X15" s="111">
        <v>500</v>
      </c>
      <c r="Y15" s="111">
        <v>465</v>
      </c>
      <c r="Z15" s="331"/>
      <c r="AA15" s="331"/>
      <c r="AB15" s="331">
        <v>580</v>
      </c>
      <c r="AC15" s="331"/>
      <c r="AD15" s="331">
        <v>725</v>
      </c>
      <c r="AE15" s="331"/>
      <c r="AF15" s="331"/>
      <c r="AG15" s="351">
        <v>800</v>
      </c>
      <c r="AH15" s="331"/>
      <c r="AI15" s="331">
        <v>725</v>
      </c>
      <c r="AJ15" s="331"/>
      <c r="AK15" s="352">
        <v>680</v>
      </c>
      <c r="AL15" s="102">
        <v>450</v>
      </c>
      <c r="AM15" s="116"/>
      <c r="AN15" s="117"/>
    </row>
    <row r="16" spans="1:40">
      <c r="A16" s="334"/>
      <c r="B16" s="222"/>
      <c r="C16" s="336"/>
      <c r="D16" s="337"/>
      <c r="E16" s="253"/>
      <c r="F16" s="339"/>
      <c r="G16" s="331"/>
      <c r="H16" s="340"/>
      <c r="I16" s="331"/>
      <c r="J16" s="347"/>
      <c r="K16" s="102"/>
      <c r="L16" s="331"/>
      <c r="M16" s="346"/>
      <c r="N16" s="68"/>
      <c r="O16" s="102"/>
      <c r="P16" s="331"/>
      <c r="Q16" s="331"/>
      <c r="R16" s="331"/>
      <c r="S16" s="331"/>
      <c r="T16" s="331"/>
      <c r="U16" s="331"/>
      <c r="V16" s="331"/>
      <c r="W16" s="331"/>
      <c r="X16" s="111"/>
      <c r="Y16" s="111"/>
      <c r="Z16" s="331"/>
      <c r="AA16" s="331"/>
      <c r="AB16" s="331"/>
      <c r="AC16" s="332"/>
      <c r="AD16" s="332"/>
      <c r="AE16" s="332"/>
      <c r="AF16" s="332"/>
      <c r="AG16" s="332"/>
      <c r="AH16" s="332"/>
      <c r="AI16" s="332"/>
      <c r="AJ16" s="332"/>
      <c r="AK16" s="353"/>
      <c r="AL16" s="344"/>
      <c r="AM16" s="116"/>
      <c r="AN16" s="117"/>
    </row>
    <row r="17" ht="28" spans="1:40">
      <c r="A17" s="334" t="s">
        <v>465</v>
      </c>
      <c r="B17" s="335" t="s">
        <v>466</v>
      </c>
      <c r="C17" s="336" t="s">
        <v>190</v>
      </c>
      <c r="D17" s="337"/>
      <c r="E17" s="253"/>
      <c r="F17" s="339"/>
      <c r="G17" s="331"/>
      <c r="H17" s="340"/>
      <c r="I17" s="331"/>
      <c r="J17" s="37"/>
      <c r="K17" s="102"/>
      <c r="L17" s="331"/>
      <c r="M17" s="346"/>
      <c r="N17" s="68"/>
      <c r="O17" s="102"/>
      <c r="P17" s="331"/>
      <c r="Q17" s="331"/>
      <c r="R17" s="331"/>
      <c r="S17" s="331"/>
      <c r="T17" s="331"/>
      <c r="U17" s="331"/>
      <c r="V17" s="331"/>
      <c r="W17" s="331"/>
      <c r="X17" s="111"/>
      <c r="Y17" s="111"/>
      <c r="Z17" s="331"/>
      <c r="AA17" s="331"/>
      <c r="AB17" s="331"/>
      <c r="AC17" s="332"/>
      <c r="AD17" s="332"/>
      <c r="AE17" s="332"/>
      <c r="AF17" s="332"/>
      <c r="AG17" s="332"/>
      <c r="AH17" s="332"/>
      <c r="AI17" s="332"/>
      <c r="AJ17" s="332"/>
      <c r="AK17" s="37"/>
      <c r="AL17" s="344"/>
      <c r="AM17" s="116"/>
      <c r="AN17" s="117"/>
    </row>
    <row r="18" spans="1:40">
      <c r="A18" s="334"/>
      <c r="B18" s="222"/>
      <c r="C18" s="336"/>
      <c r="D18" s="337"/>
      <c r="E18" s="253"/>
      <c r="F18" s="339"/>
      <c r="G18" s="331"/>
      <c r="H18" s="340"/>
      <c r="I18" s="331"/>
      <c r="J18" s="37"/>
      <c r="K18" s="102"/>
      <c r="L18" s="331"/>
      <c r="M18" s="346"/>
      <c r="N18" s="68"/>
      <c r="O18" s="102"/>
      <c r="P18" s="331"/>
      <c r="Q18" s="331"/>
      <c r="R18" s="331"/>
      <c r="S18" s="331"/>
      <c r="T18" s="331"/>
      <c r="U18" s="331"/>
      <c r="V18" s="331"/>
      <c r="W18" s="331"/>
      <c r="X18" s="111"/>
      <c r="Y18" s="111"/>
      <c r="Z18" s="331"/>
      <c r="AA18" s="331"/>
      <c r="AB18" s="331"/>
      <c r="AC18" s="332"/>
      <c r="AD18" s="332"/>
      <c r="AE18" s="332"/>
      <c r="AF18" s="332"/>
      <c r="AG18" s="332"/>
      <c r="AH18" s="332"/>
      <c r="AI18" s="332"/>
      <c r="AJ18" s="332"/>
      <c r="AK18" s="37"/>
      <c r="AL18" s="344"/>
      <c r="AM18" s="116"/>
      <c r="AN18" s="117"/>
    </row>
    <row r="19" spans="1:40">
      <c r="A19" s="60">
        <v>54.04</v>
      </c>
      <c r="B19" s="172" t="s">
        <v>467</v>
      </c>
      <c r="C19" s="56" t="s">
        <v>211</v>
      </c>
      <c r="D19" s="188"/>
      <c r="E19" s="68"/>
      <c r="F19" s="332"/>
      <c r="G19" s="331"/>
      <c r="H19" s="37"/>
      <c r="I19" s="331"/>
      <c r="J19" s="37"/>
      <c r="K19" s="102"/>
      <c r="L19" s="331"/>
      <c r="M19" s="332"/>
      <c r="N19" s="68"/>
      <c r="O19" s="37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2"/>
      <c r="AD19" s="332"/>
      <c r="AE19" s="332"/>
      <c r="AF19" s="332"/>
      <c r="AG19" s="332"/>
      <c r="AH19" s="332"/>
      <c r="AI19" s="332"/>
      <c r="AJ19" s="332"/>
      <c r="AK19" s="352"/>
      <c r="AL19" s="344"/>
      <c r="AM19" s="116"/>
      <c r="AN19" s="117"/>
    </row>
    <row r="20" ht="6.75" customHeight="1" spans="1:40">
      <c r="A20" s="60"/>
      <c r="B20" s="172"/>
      <c r="C20" s="56"/>
      <c r="D20" s="188"/>
      <c r="E20" s="68"/>
      <c r="F20" s="332"/>
      <c r="G20" s="331"/>
      <c r="H20" s="37"/>
      <c r="I20" s="331"/>
      <c r="J20" s="37"/>
      <c r="K20" s="102"/>
      <c r="L20" s="331"/>
      <c r="M20" s="332"/>
      <c r="N20" s="68"/>
      <c r="O20" s="37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2"/>
      <c r="AD20" s="332"/>
      <c r="AE20" s="332"/>
      <c r="AF20" s="332"/>
      <c r="AG20" s="332"/>
      <c r="AH20" s="332"/>
      <c r="AI20" s="332"/>
      <c r="AJ20" s="332"/>
      <c r="AK20" s="353"/>
      <c r="AL20" s="344"/>
      <c r="AM20" s="116"/>
      <c r="AN20" s="117"/>
    </row>
    <row r="21" hidden="1" spans="1:40">
      <c r="A21" s="60"/>
      <c r="B21" s="172"/>
      <c r="C21" s="56"/>
      <c r="D21" s="188"/>
      <c r="E21" s="68"/>
      <c r="F21" s="332"/>
      <c r="G21" s="331"/>
      <c r="H21" s="37"/>
      <c r="I21" s="331"/>
      <c r="J21" s="37"/>
      <c r="K21" s="102"/>
      <c r="L21" s="331"/>
      <c r="M21" s="332"/>
      <c r="N21" s="68"/>
      <c r="O21" s="37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2"/>
      <c r="AD21" s="332"/>
      <c r="AE21" s="332"/>
      <c r="AF21" s="332"/>
      <c r="AG21" s="332"/>
      <c r="AH21" s="332"/>
      <c r="AI21" s="332"/>
      <c r="AJ21" s="332"/>
      <c r="AK21" s="37"/>
      <c r="AL21" s="344"/>
      <c r="AM21" s="116"/>
      <c r="AN21" s="117"/>
    </row>
    <row r="22" hidden="1" spans="1:40">
      <c r="A22" s="63"/>
      <c r="B22" s="341"/>
      <c r="C22" s="56"/>
      <c r="D22" s="188"/>
      <c r="E22" s="68"/>
      <c r="F22" s="332"/>
      <c r="G22" s="331"/>
      <c r="H22" s="37"/>
      <c r="I22" s="331"/>
      <c r="J22" s="37"/>
      <c r="K22" s="102"/>
      <c r="L22" s="331"/>
      <c r="M22" s="331"/>
      <c r="N22" s="68"/>
      <c r="O22" s="37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2"/>
      <c r="AD22" s="332"/>
      <c r="AE22" s="332"/>
      <c r="AF22" s="332"/>
      <c r="AG22" s="332"/>
      <c r="AH22" s="332"/>
      <c r="AI22" s="332"/>
      <c r="AJ22" s="332"/>
      <c r="AK22" s="37"/>
      <c r="AL22" s="344"/>
      <c r="AM22" s="116"/>
      <c r="AN22" s="117"/>
    </row>
    <row r="23" hidden="1" spans="1:40">
      <c r="A23" s="63"/>
      <c r="B23" s="172"/>
      <c r="C23" s="56"/>
      <c r="D23" s="188"/>
      <c r="E23" s="68"/>
      <c r="F23" s="332"/>
      <c r="G23" s="331"/>
      <c r="H23" s="340"/>
      <c r="I23" s="331"/>
      <c r="J23" s="345"/>
      <c r="K23" s="102"/>
      <c r="L23" s="331"/>
      <c r="M23" s="331"/>
      <c r="N23" s="68"/>
      <c r="O23" s="102"/>
      <c r="P23" s="331"/>
      <c r="Q23" s="331"/>
      <c r="R23" s="331"/>
      <c r="S23" s="331"/>
      <c r="T23" s="331"/>
      <c r="U23" s="331"/>
      <c r="V23" s="331"/>
      <c r="W23" s="331"/>
      <c r="X23" s="111"/>
      <c r="Y23" s="111"/>
      <c r="Z23" s="331"/>
      <c r="AA23" s="331"/>
      <c r="AB23" s="331"/>
      <c r="AC23" s="331"/>
      <c r="AD23" s="331"/>
      <c r="AE23" s="331"/>
      <c r="AF23" s="331"/>
      <c r="AG23" s="351"/>
      <c r="AH23" s="331"/>
      <c r="AI23" s="331"/>
      <c r="AJ23" s="331"/>
      <c r="AK23" s="352"/>
      <c r="AL23" s="102"/>
      <c r="AM23" s="116"/>
      <c r="AN23" s="117"/>
    </row>
    <row r="24" hidden="1" spans="1:40">
      <c r="A24" s="63"/>
      <c r="B24" s="222"/>
      <c r="C24" s="173"/>
      <c r="D24" s="188"/>
      <c r="E24" s="68"/>
      <c r="F24" s="332"/>
      <c r="G24" s="331"/>
      <c r="H24" s="340"/>
      <c r="I24" s="331"/>
      <c r="J24" s="345"/>
      <c r="K24" s="102"/>
      <c r="L24" s="331"/>
      <c r="M24" s="331"/>
      <c r="N24" s="68"/>
      <c r="O24" s="102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2"/>
      <c r="AD24" s="332"/>
      <c r="AE24" s="332"/>
      <c r="AF24" s="332"/>
      <c r="AG24" s="332"/>
      <c r="AH24" s="332"/>
      <c r="AI24" s="332"/>
      <c r="AJ24" s="332"/>
      <c r="AK24" s="353"/>
      <c r="AL24" s="344"/>
      <c r="AM24" s="116"/>
      <c r="AN24" s="117"/>
    </row>
    <row r="25" hidden="1" spans="1:40">
      <c r="A25" s="63"/>
      <c r="B25" s="172"/>
      <c r="C25" s="56"/>
      <c r="D25" s="188"/>
      <c r="E25" s="68"/>
      <c r="F25" s="332"/>
      <c r="G25" s="331"/>
      <c r="H25" s="340"/>
      <c r="I25" s="332"/>
      <c r="J25" s="345"/>
      <c r="K25" s="102"/>
      <c r="L25" s="331"/>
      <c r="M25" s="331"/>
      <c r="N25" s="68"/>
      <c r="O25" s="102"/>
      <c r="P25" s="331"/>
      <c r="Q25" s="331"/>
      <c r="R25" s="331"/>
      <c r="S25" s="331"/>
      <c r="T25" s="331"/>
      <c r="U25" s="37"/>
      <c r="V25" s="331"/>
      <c r="W25" s="331"/>
      <c r="X25" s="331"/>
      <c r="Y25" s="331"/>
      <c r="Z25" s="331"/>
      <c r="AA25" s="331"/>
      <c r="AB25" s="331"/>
      <c r="AC25" s="332"/>
      <c r="AD25" s="332"/>
      <c r="AE25" s="332"/>
      <c r="AF25" s="332"/>
      <c r="AG25" s="332"/>
      <c r="AH25" s="332"/>
      <c r="AI25" s="332"/>
      <c r="AJ25" s="332"/>
      <c r="AK25" s="37"/>
      <c r="AL25" s="344"/>
      <c r="AM25" s="116"/>
      <c r="AN25" s="117"/>
    </row>
    <row r="26" hidden="1" spans="1:40">
      <c r="A26" s="63"/>
      <c r="B26" s="172"/>
      <c r="C26" s="56"/>
      <c r="D26" s="188"/>
      <c r="E26" s="68"/>
      <c r="F26" s="332"/>
      <c r="G26" s="331"/>
      <c r="H26" s="340"/>
      <c r="I26" s="331"/>
      <c r="J26" s="345"/>
      <c r="K26" s="102"/>
      <c r="L26" s="331"/>
      <c r="M26" s="331"/>
      <c r="N26" s="68"/>
      <c r="O26" s="102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2"/>
      <c r="AD26" s="332"/>
      <c r="AE26" s="332"/>
      <c r="AF26" s="332"/>
      <c r="AG26" s="332"/>
      <c r="AH26" s="332"/>
      <c r="AI26" s="332"/>
      <c r="AJ26" s="332"/>
      <c r="AK26" s="37"/>
      <c r="AL26" s="344"/>
      <c r="AM26" s="116"/>
      <c r="AN26" s="117"/>
    </row>
    <row r="27" hidden="1" spans="1:40">
      <c r="A27" s="63"/>
      <c r="B27" s="172"/>
      <c r="C27" s="56"/>
      <c r="D27" s="188"/>
      <c r="E27" s="68"/>
      <c r="F27" s="332"/>
      <c r="G27" s="331"/>
      <c r="H27" s="340"/>
      <c r="I27" s="331"/>
      <c r="J27" s="345"/>
      <c r="K27" s="102"/>
      <c r="L27" s="331"/>
      <c r="M27" s="331"/>
      <c r="N27" s="68"/>
      <c r="O27" s="102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51"/>
      <c r="AH27" s="331"/>
      <c r="AI27" s="331"/>
      <c r="AJ27" s="331"/>
      <c r="AK27" s="37"/>
      <c r="AL27" s="102"/>
      <c r="AM27" s="116"/>
      <c r="AN27" s="117"/>
    </row>
    <row r="28" ht="28" spans="1:40">
      <c r="A28" s="63"/>
      <c r="B28" s="222" t="s">
        <v>468</v>
      </c>
      <c r="C28" s="56" t="s">
        <v>136</v>
      </c>
      <c r="D28" s="188">
        <v>6</v>
      </c>
      <c r="E28" s="68"/>
      <c r="F28" s="332"/>
      <c r="G28" s="331"/>
      <c r="H28" s="340"/>
      <c r="I28" s="331"/>
      <c r="J28" s="345">
        <v>4000</v>
      </c>
      <c r="K28" s="102"/>
      <c r="L28" s="331"/>
      <c r="M28" s="331"/>
      <c r="N28" s="68"/>
      <c r="O28" s="102"/>
      <c r="P28" s="331"/>
      <c r="Q28" s="331"/>
      <c r="R28" s="331"/>
      <c r="S28" s="331"/>
      <c r="T28" s="331"/>
      <c r="U28" s="331">
        <v>180</v>
      </c>
      <c r="V28" s="331"/>
      <c r="W28" s="331"/>
      <c r="X28" s="111">
        <v>5520</v>
      </c>
      <c r="Y28" s="331"/>
      <c r="Z28" s="331"/>
      <c r="AA28" s="331"/>
      <c r="AB28" s="331">
        <v>12000</v>
      </c>
      <c r="AC28" s="332"/>
      <c r="AD28" s="332"/>
      <c r="AE28" s="332"/>
      <c r="AF28" s="332"/>
      <c r="AG28" s="332"/>
      <c r="AH28" s="332"/>
      <c r="AI28" s="332"/>
      <c r="AJ28" s="332"/>
      <c r="AK28" s="37"/>
      <c r="AL28" s="344"/>
      <c r="AM28" s="116"/>
      <c r="AN28" s="117"/>
    </row>
    <row r="29" spans="1:40">
      <c r="A29" s="60">
        <v>54.05</v>
      </c>
      <c r="B29" s="172" t="s">
        <v>469</v>
      </c>
      <c r="C29" s="56" t="s">
        <v>211</v>
      </c>
      <c r="D29" s="188"/>
      <c r="E29" s="68"/>
      <c r="F29" s="332"/>
      <c r="G29" s="331"/>
      <c r="H29" s="340"/>
      <c r="I29" s="332"/>
      <c r="J29" s="345"/>
      <c r="K29" s="102"/>
      <c r="L29" s="331"/>
      <c r="M29" s="331"/>
      <c r="N29" s="68"/>
      <c r="O29" s="102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2"/>
      <c r="AD29" s="332"/>
      <c r="AE29" s="332"/>
      <c r="AF29" s="332"/>
      <c r="AG29" s="332"/>
      <c r="AH29" s="332"/>
      <c r="AI29" s="332"/>
      <c r="AJ29" s="332"/>
      <c r="AK29" s="37"/>
      <c r="AL29" s="344"/>
      <c r="AM29" s="116"/>
      <c r="AN29" s="117"/>
    </row>
    <row r="30" spans="1:40">
      <c r="A30" s="63"/>
      <c r="B30" s="172"/>
      <c r="C30" s="56"/>
      <c r="D30" s="188"/>
      <c r="E30" s="68"/>
      <c r="F30" s="332"/>
      <c r="G30" s="331"/>
      <c r="H30" s="37"/>
      <c r="I30" s="331"/>
      <c r="J30" s="345"/>
      <c r="K30" s="102"/>
      <c r="L30" s="331"/>
      <c r="M30" s="331"/>
      <c r="N30" s="68"/>
      <c r="O30" s="37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2"/>
      <c r="AD30" s="332"/>
      <c r="AE30" s="332"/>
      <c r="AF30" s="332"/>
      <c r="AG30" s="332"/>
      <c r="AH30" s="332"/>
      <c r="AI30" s="332"/>
      <c r="AJ30" s="332"/>
      <c r="AK30" s="37"/>
      <c r="AL30" s="344"/>
      <c r="AM30" s="116"/>
      <c r="AN30" s="117"/>
    </row>
    <row r="31" spans="1:40">
      <c r="A31" s="63" t="s">
        <v>81</v>
      </c>
      <c r="B31" s="172" t="s">
        <v>470</v>
      </c>
      <c r="C31" s="56" t="s">
        <v>471</v>
      </c>
      <c r="D31" s="188"/>
      <c r="E31" s="253"/>
      <c r="F31" s="332"/>
      <c r="G31" s="331"/>
      <c r="H31" s="340"/>
      <c r="I31" s="331"/>
      <c r="J31" s="345"/>
      <c r="K31" s="348"/>
      <c r="L31" s="331"/>
      <c r="M31" s="346"/>
      <c r="N31" s="68"/>
      <c r="O31" s="102"/>
      <c r="P31" s="331"/>
      <c r="Q31" s="331"/>
      <c r="R31" s="331"/>
      <c r="S31" s="331"/>
      <c r="T31" s="331"/>
      <c r="U31" s="331"/>
      <c r="V31" s="331"/>
      <c r="W31" s="331"/>
      <c r="X31" s="111"/>
      <c r="Y31" s="111"/>
      <c r="Z31" s="331"/>
      <c r="AA31" s="331"/>
      <c r="AB31" s="331"/>
      <c r="AC31" s="331"/>
      <c r="AD31" s="331"/>
      <c r="AE31" s="331"/>
      <c r="AF31" s="331"/>
      <c r="AG31" s="351"/>
      <c r="AH31" s="331"/>
      <c r="AI31" s="331"/>
      <c r="AJ31" s="331"/>
      <c r="AK31" s="353"/>
      <c r="AL31" s="102"/>
      <c r="AM31" s="116"/>
      <c r="AN31" s="117"/>
    </row>
    <row r="32" spans="1:40">
      <c r="A32" s="63"/>
      <c r="B32" s="172"/>
      <c r="C32" s="56"/>
      <c r="D32" s="188"/>
      <c r="E32" s="253"/>
      <c r="F32" s="332"/>
      <c r="G32" s="331"/>
      <c r="H32" s="340"/>
      <c r="I32" s="331"/>
      <c r="J32" s="345"/>
      <c r="K32" s="348"/>
      <c r="L32" s="331"/>
      <c r="M32" s="331"/>
      <c r="N32" s="68"/>
      <c r="O32" s="102"/>
      <c r="P32" s="331"/>
      <c r="Q32" s="331"/>
      <c r="R32" s="331"/>
      <c r="S32" s="331"/>
      <c r="T32" s="331"/>
      <c r="U32" s="331"/>
      <c r="V32" s="331"/>
      <c r="W32" s="331"/>
      <c r="X32" s="349"/>
      <c r="Y32" s="111"/>
      <c r="Z32" s="331"/>
      <c r="AA32" s="331"/>
      <c r="AB32" s="331"/>
      <c r="AC32" s="331"/>
      <c r="AD32" s="331"/>
      <c r="AE32" s="331"/>
      <c r="AF32" s="331"/>
      <c r="AG32" s="354"/>
      <c r="AH32" s="331"/>
      <c r="AI32" s="331"/>
      <c r="AJ32" s="331"/>
      <c r="AK32" s="353"/>
      <c r="AL32" s="102"/>
      <c r="AM32" s="116"/>
      <c r="AN32" s="117"/>
    </row>
    <row r="33" spans="1:40">
      <c r="A33" s="60">
        <v>54.06</v>
      </c>
      <c r="B33" s="172" t="s">
        <v>472</v>
      </c>
      <c r="C33" s="56" t="s">
        <v>136</v>
      </c>
      <c r="D33" s="188">
        <v>10</v>
      </c>
      <c r="E33" s="253"/>
      <c r="F33" s="332"/>
      <c r="G33" s="331">
        <v>29</v>
      </c>
      <c r="H33" s="340">
        <v>250</v>
      </c>
      <c r="I33" s="331"/>
      <c r="J33" s="345">
        <v>60</v>
      </c>
      <c r="K33" s="348">
        <v>2950</v>
      </c>
      <c r="L33" s="331"/>
      <c r="M33" s="331"/>
      <c r="N33" s="68"/>
      <c r="O33" s="102">
        <v>230</v>
      </c>
      <c r="P33" s="331"/>
      <c r="Q33" s="331"/>
      <c r="R33" s="331"/>
      <c r="S33" s="331"/>
      <c r="T33" s="331"/>
      <c r="U33" s="331">
        <v>46</v>
      </c>
      <c r="V33" s="331"/>
      <c r="W33" s="331"/>
      <c r="X33" s="111">
        <v>900</v>
      </c>
      <c r="Y33" s="111">
        <v>48</v>
      </c>
      <c r="Z33" s="331"/>
      <c r="AA33" s="331"/>
      <c r="AB33" s="331">
        <v>60</v>
      </c>
      <c r="AC33" s="331"/>
      <c r="AD33" s="331">
        <v>38</v>
      </c>
      <c r="AE33" s="331"/>
      <c r="AF33" s="331"/>
      <c r="AG33" s="351"/>
      <c r="AH33" s="331"/>
      <c r="AI33" s="331">
        <v>38</v>
      </c>
      <c r="AJ33" s="331"/>
      <c r="AK33" s="352">
        <v>35</v>
      </c>
      <c r="AL33" s="102">
        <v>15</v>
      </c>
      <c r="AM33" s="116"/>
      <c r="AN33" s="117"/>
    </row>
    <row r="34" spans="1:40">
      <c r="A34" s="60"/>
      <c r="B34" s="172" t="s">
        <v>211</v>
      </c>
      <c r="C34" s="56" t="s">
        <v>211</v>
      </c>
      <c r="D34" s="188"/>
      <c r="E34" s="253"/>
      <c r="F34" s="332"/>
      <c r="G34" s="331"/>
      <c r="H34" s="333"/>
      <c r="I34" s="331"/>
      <c r="J34" s="68"/>
      <c r="K34" s="37"/>
      <c r="L34" s="331"/>
      <c r="M34" s="331"/>
      <c r="N34" s="68"/>
      <c r="O34" s="102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2"/>
      <c r="AD34" s="332"/>
      <c r="AE34" s="332"/>
      <c r="AF34" s="332"/>
      <c r="AG34" s="332"/>
      <c r="AH34" s="332"/>
      <c r="AI34" s="332"/>
      <c r="AJ34" s="332"/>
      <c r="AK34" s="353"/>
      <c r="AL34" s="344"/>
      <c r="AM34" s="116"/>
      <c r="AN34" s="117"/>
    </row>
    <row r="35" spans="1:40">
      <c r="A35" s="191"/>
      <c r="B35" s="222"/>
      <c r="C35" s="187"/>
      <c r="D35" s="188"/>
      <c r="E35" s="253"/>
      <c r="F35" s="332"/>
      <c r="G35" s="331"/>
      <c r="H35" s="333"/>
      <c r="I35" s="331"/>
      <c r="J35" s="68"/>
      <c r="K35" s="37"/>
      <c r="L35" s="331"/>
      <c r="M35" s="331"/>
      <c r="N35" s="68"/>
      <c r="O35" s="102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2"/>
      <c r="AD35" s="332"/>
      <c r="AE35" s="332"/>
      <c r="AF35" s="332"/>
      <c r="AG35" s="332"/>
      <c r="AH35" s="332"/>
      <c r="AI35" s="332"/>
      <c r="AJ35" s="332"/>
      <c r="AK35" s="352"/>
      <c r="AL35" s="344"/>
      <c r="AM35" s="116"/>
      <c r="AN35" s="117"/>
    </row>
    <row r="36" spans="1:40">
      <c r="A36" s="191"/>
      <c r="B36" s="222"/>
      <c r="C36" s="187"/>
      <c r="D36" s="188"/>
      <c r="E36" s="253"/>
      <c r="F36" s="332"/>
      <c r="G36" s="331"/>
      <c r="H36" s="333"/>
      <c r="I36" s="331"/>
      <c r="J36" s="345">
        <v>410</v>
      </c>
      <c r="K36" s="348"/>
      <c r="L36" s="331"/>
      <c r="M36" s="331"/>
      <c r="N36" s="68"/>
      <c r="O36" s="102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2"/>
      <c r="AD36" s="332"/>
      <c r="AE36" s="332"/>
      <c r="AF36" s="332"/>
      <c r="AG36" s="332"/>
      <c r="AH36" s="332"/>
      <c r="AI36" s="332"/>
      <c r="AJ36" s="332"/>
      <c r="AK36" s="332"/>
      <c r="AL36" s="344"/>
      <c r="AM36" s="116"/>
      <c r="AN36" s="117"/>
    </row>
    <row r="37" spans="1:40">
      <c r="A37" s="323"/>
      <c r="B37" s="172"/>
      <c r="D37" s="188"/>
      <c r="E37" s="253"/>
      <c r="F37" s="332"/>
      <c r="G37" s="331"/>
      <c r="H37" s="333"/>
      <c r="I37" s="331"/>
      <c r="J37" s="68"/>
      <c r="K37" s="348"/>
      <c r="L37" s="331"/>
      <c r="M37" s="331"/>
      <c r="N37" s="68"/>
      <c r="O37" s="102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2"/>
      <c r="AD37" s="332"/>
      <c r="AE37" s="332"/>
      <c r="AF37" s="332"/>
      <c r="AG37" s="332"/>
      <c r="AH37" s="332"/>
      <c r="AI37" s="332"/>
      <c r="AJ37" s="332"/>
      <c r="AK37" s="332"/>
      <c r="AL37" s="344"/>
      <c r="AM37" s="116"/>
      <c r="AN37" s="117"/>
    </row>
    <row r="38" spans="1:40">
      <c r="A38" s="323"/>
      <c r="B38" s="172"/>
      <c r="D38" s="188"/>
      <c r="E38" s="253"/>
      <c r="F38" s="332"/>
      <c r="G38" s="331"/>
      <c r="H38" s="333"/>
      <c r="I38" s="331"/>
      <c r="J38" s="68"/>
      <c r="K38" s="37"/>
      <c r="L38" s="331"/>
      <c r="M38" s="331"/>
      <c r="N38" s="68"/>
      <c r="O38" s="102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2"/>
      <c r="AD38" s="332"/>
      <c r="AE38" s="332"/>
      <c r="AF38" s="332"/>
      <c r="AG38" s="332"/>
      <c r="AH38" s="332"/>
      <c r="AI38" s="332"/>
      <c r="AJ38" s="332"/>
      <c r="AK38" s="332"/>
      <c r="AL38" s="344"/>
      <c r="AM38" s="116"/>
      <c r="AN38" s="117"/>
    </row>
    <row r="39" spans="1:40">
      <c r="A39" s="323"/>
      <c r="B39" s="172"/>
      <c r="D39" s="188"/>
      <c r="E39" s="253"/>
      <c r="F39" s="332"/>
      <c r="G39" s="331"/>
      <c r="H39" s="333"/>
      <c r="I39" s="331"/>
      <c r="J39" s="68"/>
      <c r="K39" s="37"/>
      <c r="L39" s="331"/>
      <c r="M39" s="331"/>
      <c r="N39" s="68"/>
      <c r="O39" s="102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2"/>
      <c r="AD39" s="332"/>
      <c r="AE39" s="332"/>
      <c r="AF39" s="332"/>
      <c r="AG39" s="332"/>
      <c r="AH39" s="332"/>
      <c r="AI39" s="332"/>
      <c r="AJ39" s="332"/>
      <c r="AK39" s="332"/>
      <c r="AL39" s="344"/>
      <c r="AM39" s="116"/>
      <c r="AN39" s="117"/>
    </row>
    <row r="40" spans="1:40">
      <c r="A40" s="334"/>
      <c r="B40" s="335"/>
      <c r="C40" s="336"/>
      <c r="D40" s="337"/>
      <c r="E40" s="253"/>
      <c r="F40" s="339"/>
      <c r="G40" s="331"/>
      <c r="H40" s="340"/>
      <c r="I40" s="331"/>
      <c r="J40" s="68"/>
      <c r="K40" s="348"/>
      <c r="L40" s="331"/>
      <c r="M40" s="331"/>
      <c r="N40" s="68"/>
      <c r="O40" s="102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2"/>
      <c r="AD40" s="332"/>
      <c r="AE40" s="332"/>
      <c r="AF40" s="332"/>
      <c r="AG40" s="332"/>
      <c r="AH40" s="332"/>
      <c r="AI40" s="332"/>
      <c r="AJ40" s="332"/>
      <c r="AK40" s="332"/>
      <c r="AL40" s="344"/>
      <c r="AM40" s="116"/>
      <c r="AN40" s="117"/>
    </row>
    <row r="41" spans="1:40">
      <c r="A41" s="334"/>
      <c r="B41" s="335"/>
      <c r="C41" s="336"/>
      <c r="D41" s="337"/>
      <c r="E41" s="253"/>
      <c r="F41" s="339"/>
      <c r="G41" s="331"/>
      <c r="H41" s="340"/>
      <c r="I41" s="331"/>
      <c r="J41" s="68"/>
      <c r="K41" s="348"/>
      <c r="L41" s="331"/>
      <c r="M41" s="331"/>
      <c r="N41" s="68"/>
      <c r="O41" s="102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2"/>
      <c r="AD41" s="332"/>
      <c r="AE41" s="332"/>
      <c r="AF41" s="332"/>
      <c r="AG41" s="332"/>
      <c r="AH41" s="332"/>
      <c r="AI41" s="332"/>
      <c r="AJ41" s="332"/>
      <c r="AK41" s="332"/>
      <c r="AL41" s="344"/>
      <c r="AM41" s="116"/>
      <c r="AN41" s="117"/>
    </row>
    <row r="42" spans="1:40">
      <c r="A42" s="334"/>
      <c r="B42" s="335"/>
      <c r="C42" s="336"/>
      <c r="D42" s="337"/>
      <c r="E42" s="253"/>
      <c r="F42" s="339"/>
      <c r="G42" s="331"/>
      <c r="H42" s="340"/>
      <c r="I42" s="331"/>
      <c r="J42" s="68"/>
      <c r="K42" s="102"/>
      <c r="L42" s="331"/>
      <c r="M42" s="331"/>
      <c r="N42" s="68"/>
      <c r="O42" s="102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2"/>
      <c r="AD42" s="332"/>
      <c r="AE42" s="332"/>
      <c r="AF42" s="332"/>
      <c r="AG42" s="332"/>
      <c r="AH42" s="332"/>
      <c r="AI42" s="332"/>
      <c r="AJ42" s="332"/>
      <c r="AK42" s="332"/>
      <c r="AL42" s="344"/>
      <c r="AM42" s="116"/>
      <c r="AN42" s="117"/>
    </row>
    <row r="43" spans="1:40">
      <c r="A43" s="334"/>
      <c r="B43" s="335"/>
      <c r="C43" s="336"/>
      <c r="D43" s="337"/>
      <c r="E43" s="253"/>
      <c r="F43" s="339"/>
      <c r="G43" s="331"/>
      <c r="H43" s="340"/>
      <c r="I43" s="331"/>
      <c r="J43" s="68"/>
      <c r="K43" s="102"/>
      <c r="L43" s="331"/>
      <c r="M43" s="331"/>
      <c r="N43" s="68"/>
      <c r="O43" s="102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2"/>
      <c r="AD43" s="332"/>
      <c r="AE43" s="332"/>
      <c r="AF43" s="332"/>
      <c r="AG43" s="332"/>
      <c r="AH43" s="332"/>
      <c r="AI43" s="332"/>
      <c r="AJ43" s="332"/>
      <c r="AK43" s="332"/>
      <c r="AL43" s="344"/>
      <c r="AM43" s="116"/>
      <c r="AN43" s="117"/>
    </row>
    <row r="44" spans="1:40">
      <c r="A44" s="334"/>
      <c r="B44" s="222"/>
      <c r="C44" s="336"/>
      <c r="D44" s="337"/>
      <c r="E44" s="253"/>
      <c r="F44" s="339"/>
      <c r="G44" s="331"/>
      <c r="H44" s="340"/>
      <c r="I44" s="331"/>
      <c r="J44" s="68"/>
      <c r="K44" s="102"/>
      <c r="L44" s="331"/>
      <c r="M44" s="331"/>
      <c r="N44" s="68"/>
      <c r="O44" s="102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2"/>
      <c r="AD44" s="332"/>
      <c r="AE44" s="332"/>
      <c r="AF44" s="332"/>
      <c r="AG44" s="332"/>
      <c r="AH44" s="332"/>
      <c r="AI44" s="332"/>
      <c r="AJ44" s="332"/>
      <c r="AK44" s="332"/>
      <c r="AL44" s="344"/>
      <c r="AM44" s="116"/>
      <c r="AN44" s="117"/>
    </row>
    <row r="45" spans="1:40">
      <c r="A45" s="334"/>
      <c r="B45" s="222"/>
      <c r="C45" s="336"/>
      <c r="D45" s="337"/>
      <c r="E45" s="253"/>
      <c r="F45" s="339"/>
      <c r="G45" s="331"/>
      <c r="H45" s="340"/>
      <c r="I45" s="331"/>
      <c r="J45" s="68"/>
      <c r="K45" s="102"/>
      <c r="L45" s="331"/>
      <c r="M45" s="331"/>
      <c r="N45" s="68"/>
      <c r="O45" s="102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2"/>
      <c r="AD45" s="332"/>
      <c r="AE45" s="332"/>
      <c r="AF45" s="332"/>
      <c r="AG45" s="332"/>
      <c r="AH45" s="332"/>
      <c r="AI45" s="332"/>
      <c r="AJ45" s="332"/>
      <c r="AK45" s="332"/>
      <c r="AL45" s="344"/>
      <c r="AM45" s="116"/>
      <c r="AN45" s="117"/>
    </row>
    <row r="46" spans="1:40">
      <c r="A46" s="334"/>
      <c r="B46" s="222"/>
      <c r="C46" s="336"/>
      <c r="D46" s="337"/>
      <c r="E46" s="253"/>
      <c r="F46" s="339"/>
      <c r="G46" s="331"/>
      <c r="H46" s="340"/>
      <c r="I46" s="331"/>
      <c r="J46" s="68"/>
      <c r="K46" s="102"/>
      <c r="L46" s="331"/>
      <c r="M46" s="331"/>
      <c r="N46" s="68"/>
      <c r="O46" s="102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332"/>
      <c r="AD46" s="332"/>
      <c r="AE46" s="332"/>
      <c r="AF46" s="332"/>
      <c r="AG46" s="332"/>
      <c r="AH46" s="332"/>
      <c r="AI46" s="332"/>
      <c r="AJ46" s="332"/>
      <c r="AK46" s="332"/>
      <c r="AL46" s="344"/>
      <c r="AM46" s="116"/>
      <c r="AN46" s="117"/>
    </row>
    <row r="47" spans="1:40">
      <c r="A47" s="334"/>
      <c r="B47" s="222"/>
      <c r="C47" s="336"/>
      <c r="D47" s="337"/>
      <c r="E47" s="253"/>
      <c r="F47" s="339"/>
      <c r="G47" s="331"/>
      <c r="H47" s="340"/>
      <c r="I47" s="331"/>
      <c r="J47" s="68"/>
      <c r="K47" s="102"/>
      <c r="L47" s="331"/>
      <c r="M47" s="331"/>
      <c r="N47" s="68"/>
      <c r="O47" s="102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2"/>
      <c r="AD47" s="332"/>
      <c r="AE47" s="332"/>
      <c r="AF47" s="332"/>
      <c r="AG47" s="332"/>
      <c r="AH47" s="332"/>
      <c r="AI47" s="332"/>
      <c r="AJ47" s="332"/>
      <c r="AK47" s="332"/>
      <c r="AL47" s="344"/>
      <c r="AM47" s="116"/>
      <c r="AN47" s="117"/>
    </row>
    <row r="48" spans="1:40">
      <c r="A48" s="334"/>
      <c r="B48" s="222"/>
      <c r="C48" s="336"/>
      <c r="D48" s="337"/>
      <c r="E48" s="253"/>
      <c r="F48" s="339"/>
      <c r="G48" s="331"/>
      <c r="H48" s="340"/>
      <c r="I48" s="331"/>
      <c r="J48" s="68"/>
      <c r="K48" s="102"/>
      <c r="L48" s="331"/>
      <c r="M48" s="331"/>
      <c r="N48" s="68"/>
      <c r="O48" s="102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2"/>
      <c r="AD48" s="332"/>
      <c r="AE48" s="332"/>
      <c r="AF48" s="332"/>
      <c r="AG48" s="332"/>
      <c r="AH48" s="332"/>
      <c r="AI48" s="332"/>
      <c r="AJ48" s="332"/>
      <c r="AK48" s="332"/>
      <c r="AL48" s="344"/>
      <c r="AM48" s="116"/>
      <c r="AN48" s="117"/>
    </row>
    <row r="49" spans="1:40">
      <c r="A49" s="334"/>
      <c r="B49" s="222"/>
      <c r="C49" s="336"/>
      <c r="D49" s="337"/>
      <c r="E49" s="253"/>
      <c r="F49" s="339"/>
      <c r="G49" s="331"/>
      <c r="H49" s="340"/>
      <c r="I49" s="331"/>
      <c r="J49" s="68"/>
      <c r="K49" s="102"/>
      <c r="L49" s="331"/>
      <c r="M49" s="331"/>
      <c r="N49" s="68"/>
      <c r="O49" s="102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2"/>
      <c r="AD49" s="332"/>
      <c r="AE49" s="332"/>
      <c r="AF49" s="332"/>
      <c r="AG49" s="332"/>
      <c r="AH49" s="332"/>
      <c r="AI49" s="332"/>
      <c r="AJ49" s="332"/>
      <c r="AK49" s="332"/>
      <c r="AL49" s="344"/>
      <c r="AM49" s="116"/>
      <c r="AN49" s="117"/>
    </row>
    <row r="50" spans="1:40">
      <c r="A50" s="334"/>
      <c r="B50" s="222"/>
      <c r="C50" s="336"/>
      <c r="D50" s="337"/>
      <c r="E50" s="253"/>
      <c r="F50" s="339"/>
      <c r="G50" s="331"/>
      <c r="H50" s="340"/>
      <c r="I50" s="331"/>
      <c r="J50" s="68"/>
      <c r="K50" s="102"/>
      <c r="L50" s="331"/>
      <c r="M50" s="331"/>
      <c r="N50" s="68"/>
      <c r="O50" s="102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2"/>
      <c r="AD50" s="332"/>
      <c r="AE50" s="332"/>
      <c r="AF50" s="332"/>
      <c r="AG50" s="332"/>
      <c r="AH50" s="332"/>
      <c r="AI50" s="332"/>
      <c r="AJ50" s="332"/>
      <c r="AK50" s="332"/>
      <c r="AL50" s="344"/>
      <c r="AM50" s="116"/>
      <c r="AN50" s="117"/>
    </row>
    <row r="51" spans="1:40">
      <c r="A51" s="334"/>
      <c r="B51" s="222"/>
      <c r="C51" s="336"/>
      <c r="D51" s="337"/>
      <c r="E51" s="253"/>
      <c r="F51" s="339"/>
      <c r="G51" s="331"/>
      <c r="H51" s="340"/>
      <c r="I51" s="331"/>
      <c r="J51" s="68"/>
      <c r="K51" s="102"/>
      <c r="L51" s="331"/>
      <c r="M51" s="331"/>
      <c r="N51" s="68"/>
      <c r="O51" s="102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2"/>
      <c r="AD51" s="332"/>
      <c r="AE51" s="332"/>
      <c r="AF51" s="332"/>
      <c r="AG51" s="332"/>
      <c r="AH51" s="332"/>
      <c r="AI51" s="332"/>
      <c r="AJ51" s="332"/>
      <c r="AK51" s="332"/>
      <c r="AL51" s="344"/>
      <c r="AM51" s="116"/>
      <c r="AN51" s="117"/>
    </row>
    <row r="52" hidden="1" spans="1:40">
      <c r="A52" s="334"/>
      <c r="B52" s="222"/>
      <c r="C52" s="336"/>
      <c r="D52" s="337"/>
      <c r="E52" s="253"/>
      <c r="F52" s="339"/>
      <c r="G52" s="331"/>
      <c r="H52" s="340"/>
      <c r="I52" s="331"/>
      <c r="J52" s="68"/>
      <c r="K52" s="102"/>
      <c r="L52" s="331"/>
      <c r="M52" s="331"/>
      <c r="N52" s="68"/>
      <c r="O52" s="102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2"/>
      <c r="AD52" s="332"/>
      <c r="AE52" s="332"/>
      <c r="AF52" s="332"/>
      <c r="AG52" s="332"/>
      <c r="AH52" s="332"/>
      <c r="AI52" s="332"/>
      <c r="AJ52" s="332"/>
      <c r="AK52" s="332"/>
      <c r="AL52" s="344"/>
      <c r="AM52" s="116"/>
      <c r="AN52" s="117"/>
    </row>
    <row r="53" hidden="1" spans="1:40">
      <c r="A53" s="334"/>
      <c r="B53" s="222"/>
      <c r="C53" s="336"/>
      <c r="D53" s="337"/>
      <c r="E53" s="253"/>
      <c r="F53" s="339"/>
      <c r="G53" s="331"/>
      <c r="H53" s="340"/>
      <c r="I53" s="331"/>
      <c r="J53" s="68"/>
      <c r="K53" s="102"/>
      <c r="L53" s="331"/>
      <c r="M53" s="331"/>
      <c r="N53" s="68"/>
      <c r="O53" s="102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2"/>
      <c r="AD53" s="332"/>
      <c r="AE53" s="332"/>
      <c r="AF53" s="332"/>
      <c r="AG53" s="332"/>
      <c r="AH53" s="332"/>
      <c r="AI53" s="332"/>
      <c r="AJ53" s="332"/>
      <c r="AK53" s="332"/>
      <c r="AL53" s="344"/>
      <c r="AM53" s="116"/>
      <c r="AN53" s="117"/>
    </row>
    <row r="54" hidden="1" spans="1:40">
      <c r="A54" s="334"/>
      <c r="B54" s="222"/>
      <c r="C54" s="336"/>
      <c r="D54" s="337"/>
      <c r="E54" s="253"/>
      <c r="F54" s="339"/>
      <c r="G54" s="331"/>
      <c r="H54" s="340"/>
      <c r="I54" s="331"/>
      <c r="J54" s="68"/>
      <c r="K54" s="102"/>
      <c r="L54" s="331"/>
      <c r="M54" s="331"/>
      <c r="N54" s="68"/>
      <c r="O54" s="102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2"/>
      <c r="AD54" s="332"/>
      <c r="AE54" s="332"/>
      <c r="AF54" s="332"/>
      <c r="AG54" s="332"/>
      <c r="AH54" s="332"/>
      <c r="AI54" s="332"/>
      <c r="AJ54" s="332"/>
      <c r="AK54" s="332"/>
      <c r="AL54" s="344"/>
      <c r="AM54" s="116"/>
      <c r="AN54" s="117"/>
    </row>
    <row r="55" hidden="1" spans="1:40">
      <c r="A55" s="334"/>
      <c r="B55" s="222"/>
      <c r="C55" s="336"/>
      <c r="D55" s="337"/>
      <c r="E55" s="253"/>
      <c r="F55" s="339"/>
      <c r="G55" s="331"/>
      <c r="H55" s="340"/>
      <c r="I55" s="331"/>
      <c r="J55" s="68"/>
      <c r="K55" s="102"/>
      <c r="L55" s="331"/>
      <c r="M55" s="331"/>
      <c r="N55" s="68"/>
      <c r="O55" s="102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2"/>
      <c r="AD55" s="332"/>
      <c r="AE55" s="332"/>
      <c r="AF55" s="332"/>
      <c r="AG55" s="332"/>
      <c r="AH55" s="332"/>
      <c r="AI55" s="332"/>
      <c r="AJ55" s="332"/>
      <c r="AK55" s="332"/>
      <c r="AL55" s="344"/>
      <c r="AM55" s="116"/>
      <c r="AN55" s="117"/>
    </row>
    <row r="56" hidden="1" spans="1:40">
      <c r="A56" s="334"/>
      <c r="B56" s="222"/>
      <c r="C56" s="336"/>
      <c r="D56" s="337"/>
      <c r="E56" s="253"/>
      <c r="F56" s="339"/>
      <c r="G56" s="331"/>
      <c r="H56" s="340"/>
      <c r="I56" s="331"/>
      <c r="J56" s="68"/>
      <c r="K56" s="102"/>
      <c r="L56" s="331"/>
      <c r="M56" s="331"/>
      <c r="N56" s="68"/>
      <c r="O56" s="102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2"/>
      <c r="AD56" s="332"/>
      <c r="AE56" s="332"/>
      <c r="AF56" s="332"/>
      <c r="AG56" s="332"/>
      <c r="AH56" s="332"/>
      <c r="AI56" s="332"/>
      <c r="AJ56" s="332"/>
      <c r="AK56" s="332"/>
      <c r="AL56" s="344"/>
      <c r="AM56" s="116"/>
      <c r="AN56" s="117"/>
    </row>
    <row r="57" hidden="1" spans="1:40">
      <c r="A57" s="334"/>
      <c r="B57" s="222"/>
      <c r="C57" s="336"/>
      <c r="D57" s="337"/>
      <c r="E57" s="253"/>
      <c r="F57" s="339"/>
      <c r="G57" s="331"/>
      <c r="H57" s="340"/>
      <c r="I57" s="331"/>
      <c r="J57" s="68"/>
      <c r="K57" s="102"/>
      <c r="L57" s="331"/>
      <c r="M57" s="331"/>
      <c r="N57" s="68"/>
      <c r="O57" s="102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2"/>
      <c r="AD57" s="332"/>
      <c r="AE57" s="332"/>
      <c r="AF57" s="332"/>
      <c r="AG57" s="332"/>
      <c r="AH57" s="332"/>
      <c r="AI57" s="332"/>
      <c r="AJ57" s="332"/>
      <c r="AK57" s="332"/>
      <c r="AL57" s="344"/>
      <c r="AM57" s="116"/>
      <c r="AN57" s="117"/>
    </row>
    <row r="58" hidden="1" spans="1:40">
      <c r="A58" s="334"/>
      <c r="B58" s="222"/>
      <c r="C58" s="336"/>
      <c r="D58" s="337"/>
      <c r="E58" s="253"/>
      <c r="F58" s="339"/>
      <c r="G58" s="331"/>
      <c r="H58" s="340"/>
      <c r="I58" s="331"/>
      <c r="J58" s="68"/>
      <c r="K58" s="102"/>
      <c r="L58" s="331"/>
      <c r="M58" s="331"/>
      <c r="N58" s="68"/>
      <c r="O58" s="102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2"/>
      <c r="AD58" s="332"/>
      <c r="AE58" s="332"/>
      <c r="AF58" s="332"/>
      <c r="AG58" s="332"/>
      <c r="AH58" s="332"/>
      <c r="AI58" s="332"/>
      <c r="AJ58" s="332"/>
      <c r="AK58" s="332"/>
      <c r="AL58" s="344"/>
      <c r="AM58" s="116"/>
      <c r="AN58" s="117"/>
    </row>
    <row r="59" hidden="1" spans="1:40">
      <c r="A59" s="334"/>
      <c r="B59" s="222"/>
      <c r="C59" s="336"/>
      <c r="D59" s="337"/>
      <c r="E59" s="253"/>
      <c r="F59" s="339"/>
      <c r="G59" s="331"/>
      <c r="H59" s="340"/>
      <c r="I59" s="331"/>
      <c r="J59" s="68"/>
      <c r="K59" s="102"/>
      <c r="L59" s="331"/>
      <c r="M59" s="331"/>
      <c r="N59" s="68"/>
      <c r="O59" s="102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2"/>
      <c r="AD59" s="332"/>
      <c r="AE59" s="332"/>
      <c r="AF59" s="332"/>
      <c r="AG59" s="332"/>
      <c r="AH59" s="332"/>
      <c r="AI59" s="332"/>
      <c r="AJ59" s="332"/>
      <c r="AK59" s="332"/>
      <c r="AL59" s="344"/>
      <c r="AM59" s="116"/>
      <c r="AN59" s="117"/>
    </row>
    <row r="60" hidden="1" spans="1:40">
      <c r="A60" s="334"/>
      <c r="B60" s="222"/>
      <c r="C60" s="336"/>
      <c r="D60" s="337"/>
      <c r="E60" s="253"/>
      <c r="F60" s="339"/>
      <c r="G60" s="331"/>
      <c r="H60" s="340"/>
      <c r="I60" s="331"/>
      <c r="J60" s="68"/>
      <c r="K60" s="102"/>
      <c r="L60" s="331"/>
      <c r="M60" s="331"/>
      <c r="N60" s="68"/>
      <c r="O60" s="102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2"/>
      <c r="AD60" s="332"/>
      <c r="AE60" s="332"/>
      <c r="AF60" s="332"/>
      <c r="AG60" s="332"/>
      <c r="AH60" s="332"/>
      <c r="AI60" s="332"/>
      <c r="AJ60" s="332"/>
      <c r="AK60" s="332"/>
      <c r="AL60" s="344"/>
      <c r="AM60" s="116"/>
      <c r="AN60" s="117"/>
    </row>
    <row r="61" spans="1:40">
      <c r="A61" s="334"/>
      <c r="B61" s="222"/>
      <c r="C61" s="336"/>
      <c r="D61" s="337"/>
      <c r="E61" s="253"/>
      <c r="F61" s="339"/>
      <c r="G61" s="331"/>
      <c r="H61" s="340"/>
      <c r="I61" s="331"/>
      <c r="J61" s="68"/>
      <c r="K61" s="102"/>
      <c r="L61" s="331"/>
      <c r="M61" s="331"/>
      <c r="N61" s="68"/>
      <c r="O61" s="102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2"/>
      <c r="AD61" s="332"/>
      <c r="AE61" s="332"/>
      <c r="AF61" s="332"/>
      <c r="AG61" s="332"/>
      <c r="AH61" s="332"/>
      <c r="AI61" s="332"/>
      <c r="AJ61" s="332"/>
      <c r="AK61" s="332"/>
      <c r="AL61" s="344"/>
      <c r="AM61" s="116"/>
      <c r="AN61" s="117"/>
    </row>
    <row r="62" spans="1:40">
      <c r="A62" s="334"/>
      <c r="B62" s="222"/>
      <c r="C62" s="336"/>
      <c r="D62" s="337"/>
      <c r="E62" s="253"/>
      <c r="F62" s="339"/>
      <c r="G62" s="331"/>
      <c r="H62" s="340"/>
      <c r="I62" s="331"/>
      <c r="J62" s="68"/>
      <c r="K62" s="102"/>
      <c r="L62" s="331"/>
      <c r="M62" s="331"/>
      <c r="N62" s="68"/>
      <c r="O62" s="102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2"/>
      <c r="AD62" s="332"/>
      <c r="AE62" s="332"/>
      <c r="AF62" s="332"/>
      <c r="AG62" s="332"/>
      <c r="AH62" s="332"/>
      <c r="AI62" s="332"/>
      <c r="AJ62" s="332"/>
      <c r="AK62" s="332"/>
      <c r="AL62" s="344"/>
      <c r="AM62" s="116"/>
      <c r="AN62" s="117"/>
    </row>
    <row r="63" spans="1:40">
      <c r="A63" s="334"/>
      <c r="B63" s="222"/>
      <c r="C63" s="336"/>
      <c r="D63" s="337"/>
      <c r="E63" s="253"/>
      <c r="F63" s="339"/>
      <c r="G63" s="331"/>
      <c r="H63" s="340"/>
      <c r="I63" s="331"/>
      <c r="J63" s="68"/>
      <c r="K63" s="102"/>
      <c r="L63" s="331"/>
      <c r="M63" s="331"/>
      <c r="N63" s="68"/>
      <c r="O63" s="102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2"/>
      <c r="AD63" s="332"/>
      <c r="AE63" s="332"/>
      <c r="AF63" s="332"/>
      <c r="AG63" s="332"/>
      <c r="AH63" s="332"/>
      <c r="AI63" s="332"/>
      <c r="AJ63" s="332"/>
      <c r="AK63" s="332"/>
      <c r="AL63" s="344"/>
      <c r="AM63" s="116"/>
      <c r="AN63" s="117"/>
    </row>
    <row r="64" spans="1:40">
      <c r="A64" s="334"/>
      <c r="B64" s="222"/>
      <c r="C64" s="336"/>
      <c r="D64" s="337"/>
      <c r="E64" s="253"/>
      <c r="F64" s="339"/>
      <c r="G64" s="331"/>
      <c r="H64" s="340"/>
      <c r="I64" s="331"/>
      <c r="J64" s="68"/>
      <c r="K64" s="102"/>
      <c r="L64" s="331"/>
      <c r="M64" s="331"/>
      <c r="N64" s="68"/>
      <c r="O64" s="102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2"/>
      <c r="AD64" s="332"/>
      <c r="AE64" s="332"/>
      <c r="AF64" s="332"/>
      <c r="AG64" s="332"/>
      <c r="AH64" s="332"/>
      <c r="AI64" s="332"/>
      <c r="AJ64" s="332"/>
      <c r="AK64" s="332"/>
      <c r="AL64" s="344"/>
      <c r="AM64" s="116"/>
      <c r="AN64" s="117"/>
    </row>
    <row r="65" spans="1:40">
      <c r="A65" s="334"/>
      <c r="B65" s="222"/>
      <c r="C65" s="336"/>
      <c r="D65" s="337"/>
      <c r="E65" s="253"/>
      <c r="F65" s="339"/>
      <c r="G65" s="331"/>
      <c r="H65" s="340"/>
      <c r="I65" s="331"/>
      <c r="J65" s="68"/>
      <c r="K65" s="102"/>
      <c r="L65" s="331"/>
      <c r="M65" s="331"/>
      <c r="N65" s="68"/>
      <c r="O65" s="102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2"/>
      <c r="AD65" s="332"/>
      <c r="AE65" s="332"/>
      <c r="AF65" s="332"/>
      <c r="AG65" s="332"/>
      <c r="AH65" s="332"/>
      <c r="AI65" s="332"/>
      <c r="AJ65" s="332"/>
      <c r="AK65" s="332"/>
      <c r="AL65" s="344"/>
      <c r="AM65" s="116"/>
      <c r="AN65" s="117"/>
    </row>
    <row r="66" spans="1:40">
      <c r="A66" s="334"/>
      <c r="B66" s="222"/>
      <c r="C66" s="336"/>
      <c r="D66" s="337"/>
      <c r="E66" s="253"/>
      <c r="F66" s="339"/>
      <c r="G66" s="331"/>
      <c r="H66" s="340"/>
      <c r="I66" s="331"/>
      <c r="J66" s="68"/>
      <c r="K66" s="102"/>
      <c r="L66" s="331"/>
      <c r="M66" s="331"/>
      <c r="N66" s="68"/>
      <c r="O66" s="102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2"/>
      <c r="AD66" s="332"/>
      <c r="AE66" s="332"/>
      <c r="AF66" s="332"/>
      <c r="AG66" s="332"/>
      <c r="AH66" s="332"/>
      <c r="AI66" s="332"/>
      <c r="AJ66" s="332"/>
      <c r="AK66" s="332"/>
      <c r="AL66" s="344"/>
      <c r="AM66" s="116"/>
      <c r="AN66" s="117"/>
    </row>
    <row r="67" spans="1:40">
      <c r="A67" s="334"/>
      <c r="B67" s="222"/>
      <c r="C67" s="336"/>
      <c r="D67" s="337"/>
      <c r="E67" s="253"/>
      <c r="F67" s="339"/>
      <c r="G67" s="331"/>
      <c r="H67" s="340"/>
      <c r="I67" s="331"/>
      <c r="J67" s="68"/>
      <c r="K67" s="102"/>
      <c r="L67" s="331"/>
      <c r="M67" s="331"/>
      <c r="N67" s="68"/>
      <c r="O67" s="102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2"/>
      <c r="AD67" s="332"/>
      <c r="AE67" s="332"/>
      <c r="AF67" s="332"/>
      <c r="AG67" s="332"/>
      <c r="AH67" s="332"/>
      <c r="AI67" s="332"/>
      <c r="AJ67" s="332"/>
      <c r="AK67" s="332"/>
      <c r="AL67" s="344"/>
      <c r="AM67" s="116"/>
      <c r="AN67" s="117"/>
    </row>
    <row r="68" spans="1:40">
      <c r="A68" s="334"/>
      <c r="B68" s="222"/>
      <c r="C68" s="336"/>
      <c r="D68" s="337"/>
      <c r="E68" s="253"/>
      <c r="F68" s="339"/>
      <c r="G68" s="331"/>
      <c r="H68" s="340"/>
      <c r="I68" s="331"/>
      <c r="J68" s="68"/>
      <c r="K68" s="102"/>
      <c r="L68" s="331"/>
      <c r="M68" s="331"/>
      <c r="N68" s="68"/>
      <c r="O68" s="102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2"/>
      <c r="AD68" s="332"/>
      <c r="AE68" s="332"/>
      <c r="AF68" s="332"/>
      <c r="AG68" s="332"/>
      <c r="AH68" s="332"/>
      <c r="AI68" s="332"/>
      <c r="AJ68" s="332"/>
      <c r="AK68" s="332"/>
      <c r="AL68" s="344"/>
      <c r="AM68" s="116"/>
      <c r="AN68" s="117"/>
    </row>
    <row r="69" spans="1:40">
      <c r="A69" s="334"/>
      <c r="B69" s="222"/>
      <c r="C69" s="336"/>
      <c r="D69" s="337"/>
      <c r="E69" s="253"/>
      <c r="F69" s="339"/>
      <c r="G69" s="331"/>
      <c r="H69" s="340"/>
      <c r="I69" s="331"/>
      <c r="J69" s="68"/>
      <c r="K69" s="102"/>
      <c r="L69" s="331"/>
      <c r="M69" s="331"/>
      <c r="N69" s="68"/>
      <c r="O69" s="102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2"/>
      <c r="AD69" s="332"/>
      <c r="AE69" s="332"/>
      <c r="AF69" s="332"/>
      <c r="AG69" s="332"/>
      <c r="AH69" s="332"/>
      <c r="AI69" s="332"/>
      <c r="AJ69" s="332"/>
      <c r="AK69" s="332"/>
      <c r="AL69" s="344"/>
      <c r="AM69" s="116"/>
      <c r="AN69" s="117"/>
    </row>
    <row r="70" spans="1:40">
      <c r="A70" s="334"/>
      <c r="B70" s="222"/>
      <c r="C70" s="336"/>
      <c r="D70" s="337"/>
      <c r="E70" s="253"/>
      <c r="F70" s="339"/>
      <c r="G70" s="331"/>
      <c r="H70" s="340"/>
      <c r="I70" s="331"/>
      <c r="J70" s="68"/>
      <c r="K70" s="102"/>
      <c r="L70" s="331"/>
      <c r="M70" s="331"/>
      <c r="N70" s="68"/>
      <c r="O70" s="102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2"/>
      <c r="AD70" s="332"/>
      <c r="AE70" s="332"/>
      <c r="AF70" s="332"/>
      <c r="AG70" s="332"/>
      <c r="AH70" s="332"/>
      <c r="AI70" s="332"/>
      <c r="AJ70" s="332"/>
      <c r="AK70" s="332"/>
      <c r="AL70" s="344"/>
      <c r="AM70" s="116"/>
      <c r="AN70" s="117"/>
    </row>
    <row r="71" spans="1:40">
      <c r="A71" s="334"/>
      <c r="B71" s="222"/>
      <c r="C71" s="336"/>
      <c r="D71" s="337"/>
      <c r="E71" s="253"/>
      <c r="F71" s="339"/>
      <c r="G71" s="331"/>
      <c r="H71" s="340"/>
      <c r="I71" s="331"/>
      <c r="J71" s="68"/>
      <c r="K71" s="102"/>
      <c r="L71" s="331"/>
      <c r="M71" s="331"/>
      <c r="N71" s="68"/>
      <c r="O71" s="102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2"/>
      <c r="AD71" s="332"/>
      <c r="AE71" s="332"/>
      <c r="AF71" s="332"/>
      <c r="AG71" s="332"/>
      <c r="AH71" s="332"/>
      <c r="AI71" s="332"/>
      <c r="AJ71" s="332"/>
      <c r="AK71" s="332"/>
      <c r="AL71" s="344"/>
      <c r="AM71" s="116"/>
      <c r="AN71" s="117"/>
    </row>
    <row r="72" spans="1:40">
      <c r="A72" s="334"/>
      <c r="B72" s="222"/>
      <c r="C72" s="336"/>
      <c r="D72" s="337"/>
      <c r="E72" s="253"/>
      <c r="F72" s="339"/>
      <c r="G72" s="331"/>
      <c r="H72" s="340"/>
      <c r="I72" s="331"/>
      <c r="J72" s="68"/>
      <c r="K72" s="102"/>
      <c r="L72" s="331"/>
      <c r="M72" s="331"/>
      <c r="N72" s="68"/>
      <c r="O72" s="102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2"/>
      <c r="AD72" s="332"/>
      <c r="AE72" s="332"/>
      <c r="AF72" s="332"/>
      <c r="AG72" s="332"/>
      <c r="AH72" s="332"/>
      <c r="AI72" s="332"/>
      <c r="AJ72" s="332"/>
      <c r="AK72" s="332"/>
      <c r="AL72" s="344"/>
      <c r="AM72" s="116"/>
      <c r="AN72" s="117"/>
    </row>
    <row r="73" spans="1:40">
      <c r="A73" s="334"/>
      <c r="B73" s="222"/>
      <c r="C73" s="336"/>
      <c r="D73" s="337"/>
      <c r="E73" s="253"/>
      <c r="F73" s="339"/>
      <c r="G73" s="331"/>
      <c r="H73" s="340"/>
      <c r="I73" s="331"/>
      <c r="J73" s="68"/>
      <c r="K73" s="102"/>
      <c r="L73" s="331"/>
      <c r="M73" s="331"/>
      <c r="N73" s="68"/>
      <c r="O73" s="102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2"/>
      <c r="AD73" s="332"/>
      <c r="AE73" s="332"/>
      <c r="AF73" s="332"/>
      <c r="AG73" s="332"/>
      <c r="AH73" s="332"/>
      <c r="AI73" s="332"/>
      <c r="AJ73" s="332"/>
      <c r="AK73" s="332"/>
      <c r="AL73" s="344"/>
      <c r="AM73" s="116"/>
      <c r="AN73" s="117"/>
    </row>
    <row r="74" spans="1:40">
      <c r="A74" s="334"/>
      <c r="B74" s="222"/>
      <c r="C74" s="336"/>
      <c r="D74" s="337"/>
      <c r="E74" s="253"/>
      <c r="F74" s="339"/>
      <c r="G74" s="331"/>
      <c r="H74" s="340"/>
      <c r="I74" s="331"/>
      <c r="J74" s="68"/>
      <c r="K74" s="102"/>
      <c r="L74" s="331"/>
      <c r="M74" s="331"/>
      <c r="N74" s="68"/>
      <c r="O74" s="102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1"/>
      <c r="AA74" s="331"/>
      <c r="AB74" s="331"/>
      <c r="AC74" s="332"/>
      <c r="AD74" s="332"/>
      <c r="AE74" s="332"/>
      <c r="AF74" s="332"/>
      <c r="AG74" s="332"/>
      <c r="AH74" s="332"/>
      <c r="AI74" s="332"/>
      <c r="AJ74" s="332"/>
      <c r="AK74" s="332"/>
      <c r="AL74" s="344"/>
      <c r="AM74" s="116"/>
      <c r="AN74" s="117"/>
    </row>
    <row r="75" spans="1:40">
      <c r="A75" s="334"/>
      <c r="B75" s="222"/>
      <c r="C75" s="336"/>
      <c r="D75" s="337"/>
      <c r="E75" s="253"/>
      <c r="F75" s="339"/>
      <c r="G75" s="331"/>
      <c r="H75" s="340"/>
      <c r="I75" s="331"/>
      <c r="J75" s="68"/>
      <c r="K75" s="102"/>
      <c r="L75" s="331"/>
      <c r="M75" s="331"/>
      <c r="N75" s="68"/>
      <c r="O75" s="102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331"/>
      <c r="AB75" s="331"/>
      <c r="AC75" s="332"/>
      <c r="AD75" s="332"/>
      <c r="AE75" s="332"/>
      <c r="AF75" s="332"/>
      <c r="AG75" s="332"/>
      <c r="AH75" s="332"/>
      <c r="AI75" s="332"/>
      <c r="AJ75" s="332"/>
      <c r="AK75" s="332"/>
      <c r="AL75" s="344"/>
      <c r="AM75" s="116"/>
      <c r="AN75" s="117"/>
    </row>
    <row r="76" spans="1:40">
      <c r="A76" s="334"/>
      <c r="B76" s="222"/>
      <c r="C76" s="336"/>
      <c r="D76" s="337"/>
      <c r="E76" s="253"/>
      <c r="F76" s="339"/>
      <c r="G76" s="331"/>
      <c r="H76" s="340"/>
      <c r="I76" s="331"/>
      <c r="J76" s="68"/>
      <c r="K76" s="102"/>
      <c r="L76" s="331"/>
      <c r="M76" s="331"/>
      <c r="N76" s="68"/>
      <c r="O76" s="102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2"/>
      <c r="AD76" s="332"/>
      <c r="AE76" s="332"/>
      <c r="AF76" s="332"/>
      <c r="AG76" s="332"/>
      <c r="AH76" s="332"/>
      <c r="AI76" s="332"/>
      <c r="AJ76" s="332"/>
      <c r="AK76" s="332"/>
      <c r="AL76" s="344"/>
      <c r="AM76" s="116"/>
      <c r="AN76" s="117"/>
    </row>
    <row r="77" spans="1:40">
      <c r="A77" s="334"/>
      <c r="B77" s="222"/>
      <c r="C77" s="336"/>
      <c r="D77" s="337"/>
      <c r="E77" s="253"/>
      <c r="F77" s="339"/>
      <c r="G77" s="331"/>
      <c r="H77" s="340"/>
      <c r="I77" s="331"/>
      <c r="J77" s="68"/>
      <c r="K77" s="102"/>
      <c r="L77" s="331"/>
      <c r="M77" s="331"/>
      <c r="N77" s="68"/>
      <c r="O77" s="102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2"/>
      <c r="AD77" s="332"/>
      <c r="AE77" s="332"/>
      <c r="AF77" s="332"/>
      <c r="AG77" s="332"/>
      <c r="AH77" s="332"/>
      <c r="AI77" s="332"/>
      <c r="AJ77" s="332"/>
      <c r="AK77" s="332"/>
      <c r="AL77" s="344"/>
      <c r="AM77" s="116"/>
      <c r="AN77" s="117"/>
    </row>
    <row r="78" spans="1:40">
      <c r="A78" s="334"/>
      <c r="B78" s="222"/>
      <c r="C78" s="336"/>
      <c r="D78" s="337"/>
      <c r="E78" s="253"/>
      <c r="F78" s="339"/>
      <c r="G78" s="331"/>
      <c r="H78" s="340"/>
      <c r="I78" s="331"/>
      <c r="J78" s="68"/>
      <c r="K78" s="102"/>
      <c r="L78" s="331"/>
      <c r="M78" s="331"/>
      <c r="N78" s="68"/>
      <c r="O78" s="102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2"/>
      <c r="AD78" s="332"/>
      <c r="AE78" s="332"/>
      <c r="AF78" s="332"/>
      <c r="AG78" s="332"/>
      <c r="AH78" s="332"/>
      <c r="AI78" s="332"/>
      <c r="AJ78" s="332"/>
      <c r="AK78" s="332"/>
      <c r="AL78" s="344"/>
      <c r="AM78" s="116"/>
      <c r="AN78" s="117"/>
    </row>
    <row r="79" spans="1:40">
      <c r="A79" s="334"/>
      <c r="B79" s="222"/>
      <c r="C79" s="336"/>
      <c r="D79" s="337"/>
      <c r="E79" s="253"/>
      <c r="F79" s="339"/>
      <c r="G79" s="331"/>
      <c r="H79" s="340"/>
      <c r="I79" s="331"/>
      <c r="J79" s="68"/>
      <c r="K79" s="102"/>
      <c r="L79" s="331"/>
      <c r="M79" s="331"/>
      <c r="N79" s="68"/>
      <c r="O79" s="102"/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331"/>
      <c r="AA79" s="331"/>
      <c r="AB79" s="331"/>
      <c r="AC79" s="332"/>
      <c r="AD79" s="332"/>
      <c r="AE79" s="332"/>
      <c r="AF79" s="332"/>
      <c r="AG79" s="332"/>
      <c r="AH79" s="332"/>
      <c r="AI79" s="332"/>
      <c r="AJ79" s="332"/>
      <c r="AK79" s="332"/>
      <c r="AL79" s="344"/>
      <c r="AM79" s="116"/>
      <c r="AN79" s="117"/>
    </row>
    <row r="80" spans="1:40">
      <c r="A80" s="334"/>
      <c r="B80" s="222"/>
      <c r="C80" s="336"/>
      <c r="D80" s="337"/>
      <c r="E80" s="253"/>
      <c r="F80" s="339"/>
      <c r="G80" s="331"/>
      <c r="H80" s="340"/>
      <c r="I80" s="331"/>
      <c r="J80" s="68"/>
      <c r="K80" s="102"/>
      <c r="L80" s="331"/>
      <c r="M80" s="331"/>
      <c r="N80" s="68"/>
      <c r="O80" s="102"/>
      <c r="P80" s="331"/>
      <c r="Q80" s="331"/>
      <c r="R80" s="331"/>
      <c r="S80" s="331"/>
      <c r="T80" s="331"/>
      <c r="U80" s="331"/>
      <c r="V80" s="331"/>
      <c r="W80" s="331"/>
      <c r="X80" s="331"/>
      <c r="Y80" s="331"/>
      <c r="Z80" s="331"/>
      <c r="AA80" s="331"/>
      <c r="AB80" s="331"/>
      <c r="AC80" s="332"/>
      <c r="AD80" s="332"/>
      <c r="AE80" s="332"/>
      <c r="AF80" s="332"/>
      <c r="AG80" s="332"/>
      <c r="AH80" s="332"/>
      <c r="AI80" s="332"/>
      <c r="AJ80" s="332"/>
      <c r="AK80" s="332"/>
      <c r="AL80" s="344"/>
      <c r="AM80" s="116"/>
      <c r="AN80" s="117"/>
    </row>
    <row r="81" spans="1:40">
      <c r="A81" s="334"/>
      <c r="B81" s="222"/>
      <c r="C81" s="336"/>
      <c r="D81" s="337"/>
      <c r="E81" s="253"/>
      <c r="F81" s="339"/>
      <c r="G81" s="331"/>
      <c r="H81" s="340"/>
      <c r="I81" s="331"/>
      <c r="J81" s="68"/>
      <c r="K81" s="102"/>
      <c r="L81" s="331"/>
      <c r="M81" s="331"/>
      <c r="N81" s="68"/>
      <c r="O81" s="102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2"/>
      <c r="AD81" s="332"/>
      <c r="AE81" s="332"/>
      <c r="AF81" s="332"/>
      <c r="AG81" s="332"/>
      <c r="AH81" s="332"/>
      <c r="AI81" s="332"/>
      <c r="AJ81" s="332"/>
      <c r="AK81" s="332"/>
      <c r="AL81" s="344"/>
      <c r="AM81" s="116"/>
      <c r="AN81" s="117"/>
    </row>
    <row r="82" spans="1:40">
      <c r="A82" s="334"/>
      <c r="B82" s="222"/>
      <c r="C82" s="336"/>
      <c r="D82" s="337"/>
      <c r="E82" s="253"/>
      <c r="F82" s="339"/>
      <c r="G82" s="331"/>
      <c r="H82" s="340"/>
      <c r="I82" s="331"/>
      <c r="J82" s="68"/>
      <c r="K82" s="102"/>
      <c r="L82" s="331"/>
      <c r="M82" s="331"/>
      <c r="N82" s="68"/>
      <c r="O82" s="102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331"/>
      <c r="AB82" s="331"/>
      <c r="AC82" s="332"/>
      <c r="AD82" s="332"/>
      <c r="AE82" s="332"/>
      <c r="AF82" s="332"/>
      <c r="AG82" s="332"/>
      <c r="AH82" s="332"/>
      <c r="AI82" s="332"/>
      <c r="AJ82" s="332"/>
      <c r="AK82" s="332"/>
      <c r="AL82" s="344"/>
      <c r="AM82" s="116"/>
      <c r="AN82" s="117"/>
    </row>
    <row r="83" spans="1:40">
      <c r="A83" s="334"/>
      <c r="B83" s="222"/>
      <c r="C83" s="336"/>
      <c r="D83" s="337"/>
      <c r="E83" s="253"/>
      <c r="F83" s="339"/>
      <c r="G83" s="331"/>
      <c r="H83" s="340"/>
      <c r="I83" s="331"/>
      <c r="J83" s="68"/>
      <c r="K83" s="102"/>
      <c r="L83" s="331"/>
      <c r="M83" s="331"/>
      <c r="N83" s="68"/>
      <c r="O83" s="102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331"/>
      <c r="AB83" s="331"/>
      <c r="AC83" s="332"/>
      <c r="AD83" s="332"/>
      <c r="AE83" s="332"/>
      <c r="AF83" s="332"/>
      <c r="AG83" s="332"/>
      <c r="AH83" s="332"/>
      <c r="AI83" s="332"/>
      <c r="AJ83" s="332"/>
      <c r="AK83" s="332"/>
      <c r="AL83" s="344"/>
      <c r="AM83" s="116"/>
      <c r="AN83" s="117"/>
    </row>
    <row r="84" spans="1:40">
      <c r="A84" s="334"/>
      <c r="B84" s="222"/>
      <c r="C84" s="336"/>
      <c r="D84" s="337"/>
      <c r="E84" s="253"/>
      <c r="F84" s="339"/>
      <c r="G84" s="331"/>
      <c r="H84" s="340"/>
      <c r="I84" s="331"/>
      <c r="J84" s="68"/>
      <c r="K84" s="102"/>
      <c r="L84" s="331"/>
      <c r="M84" s="331"/>
      <c r="N84" s="68"/>
      <c r="O84" s="102"/>
      <c r="P84" s="331"/>
      <c r="Q84" s="331"/>
      <c r="R84" s="331"/>
      <c r="S84" s="331"/>
      <c r="T84" s="331"/>
      <c r="U84" s="331"/>
      <c r="V84" s="331"/>
      <c r="W84" s="331"/>
      <c r="X84" s="331"/>
      <c r="Y84" s="331"/>
      <c r="Z84" s="331"/>
      <c r="AA84" s="331"/>
      <c r="AB84" s="331"/>
      <c r="AC84" s="332"/>
      <c r="AD84" s="332"/>
      <c r="AE84" s="332"/>
      <c r="AF84" s="332"/>
      <c r="AG84" s="332"/>
      <c r="AH84" s="332"/>
      <c r="AI84" s="332"/>
      <c r="AJ84" s="332"/>
      <c r="AK84" s="332"/>
      <c r="AL84" s="344"/>
      <c r="AM84" s="116"/>
      <c r="AN84" s="117"/>
    </row>
    <row r="85" spans="1:40">
      <c r="A85" s="334"/>
      <c r="B85" s="222"/>
      <c r="C85" s="336"/>
      <c r="D85" s="337"/>
      <c r="E85" s="253"/>
      <c r="F85" s="339"/>
      <c r="G85" s="331"/>
      <c r="H85" s="340"/>
      <c r="I85" s="331"/>
      <c r="J85" s="68"/>
      <c r="K85" s="102"/>
      <c r="L85" s="331"/>
      <c r="M85" s="331"/>
      <c r="N85" s="68"/>
      <c r="O85" s="102"/>
      <c r="P85" s="331"/>
      <c r="Q85" s="331"/>
      <c r="R85" s="331"/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2"/>
      <c r="AD85" s="332"/>
      <c r="AE85" s="332"/>
      <c r="AF85" s="332"/>
      <c r="AG85" s="332"/>
      <c r="AH85" s="332"/>
      <c r="AI85" s="332"/>
      <c r="AJ85" s="332"/>
      <c r="AK85" s="332"/>
      <c r="AL85" s="344"/>
      <c r="AM85" s="116"/>
      <c r="AN85" s="117"/>
    </row>
    <row r="86" spans="1:40">
      <c r="A86" s="334"/>
      <c r="B86" s="222"/>
      <c r="C86" s="336"/>
      <c r="D86" s="337"/>
      <c r="E86" s="253"/>
      <c r="F86" s="339"/>
      <c r="G86" s="331"/>
      <c r="H86" s="340"/>
      <c r="I86" s="331"/>
      <c r="J86" s="68"/>
      <c r="K86" s="102"/>
      <c r="L86" s="331"/>
      <c r="M86" s="331"/>
      <c r="N86" s="68"/>
      <c r="O86" s="102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331"/>
      <c r="AB86" s="331"/>
      <c r="AC86" s="332"/>
      <c r="AD86" s="332"/>
      <c r="AE86" s="332"/>
      <c r="AF86" s="332"/>
      <c r="AG86" s="332"/>
      <c r="AH86" s="332"/>
      <c r="AI86" s="332"/>
      <c r="AJ86" s="332"/>
      <c r="AK86" s="332"/>
      <c r="AL86" s="344"/>
      <c r="AM86" s="116"/>
      <c r="AN86" s="117"/>
    </row>
    <row r="87" spans="1:40">
      <c r="A87" s="334"/>
      <c r="B87" s="222"/>
      <c r="C87" s="336"/>
      <c r="D87" s="337"/>
      <c r="E87" s="253"/>
      <c r="F87" s="339"/>
      <c r="G87" s="331"/>
      <c r="H87" s="340"/>
      <c r="I87" s="331"/>
      <c r="J87" s="68"/>
      <c r="K87" s="102"/>
      <c r="L87" s="331"/>
      <c r="M87" s="331"/>
      <c r="N87" s="68"/>
      <c r="O87" s="102"/>
      <c r="P87" s="331"/>
      <c r="Q87" s="331"/>
      <c r="R87" s="331"/>
      <c r="S87" s="331"/>
      <c r="T87" s="331"/>
      <c r="U87" s="331"/>
      <c r="V87" s="331"/>
      <c r="W87" s="331"/>
      <c r="X87" s="331"/>
      <c r="Y87" s="331"/>
      <c r="Z87" s="331"/>
      <c r="AA87" s="331"/>
      <c r="AB87" s="331"/>
      <c r="AC87" s="332"/>
      <c r="AD87" s="332"/>
      <c r="AE87" s="332"/>
      <c r="AF87" s="332"/>
      <c r="AG87" s="332"/>
      <c r="AH87" s="332"/>
      <c r="AI87" s="332"/>
      <c r="AJ87" s="332"/>
      <c r="AK87" s="332"/>
      <c r="AL87" s="344"/>
      <c r="AM87" s="116"/>
      <c r="AN87" s="117"/>
    </row>
    <row r="88" spans="1:40">
      <c r="A88" s="334"/>
      <c r="B88" s="222"/>
      <c r="C88" s="336"/>
      <c r="D88" s="337"/>
      <c r="E88" s="253"/>
      <c r="F88" s="339"/>
      <c r="G88" s="331"/>
      <c r="H88" s="340"/>
      <c r="I88" s="331"/>
      <c r="J88" s="68"/>
      <c r="K88" s="102"/>
      <c r="L88" s="331"/>
      <c r="M88" s="331"/>
      <c r="N88" s="68"/>
      <c r="O88" s="102"/>
      <c r="P88" s="331"/>
      <c r="Q88" s="331"/>
      <c r="R88" s="331"/>
      <c r="S88" s="331"/>
      <c r="T88" s="331"/>
      <c r="U88" s="331"/>
      <c r="V88" s="331"/>
      <c r="W88" s="331"/>
      <c r="X88" s="331"/>
      <c r="Y88" s="331"/>
      <c r="Z88" s="331"/>
      <c r="AA88" s="331"/>
      <c r="AB88" s="331"/>
      <c r="AC88" s="332"/>
      <c r="AD88" s="332"/>
      <c r="AE88" s="332"/>
      <c r="AF88" s="332"/>
      <c r="AG88" s="332"/>
      <c r="AH88" s="332"/>
      <c r="AI88" s="332"/>
      <c r="AJ88" s="332"/>
      <c r="AK88" s="332"/>
      <c r="AL88" s="344"/>
      <c r="AM88" s="116"/>
      <c r="AN88" s="117"/>
    </row>
    <row r="89" spans="1:40">
      <c r="A89" s="334"/>
      <c r="B89" s="222"/>
      <c r="C89" s="336"/>
      <c r="D89" s="337"/>
      <c r="E89" s="253"/>
      <c r="F89" s="339"/>
      <c r="G89" s="331"/>
      <c r="H89" s="340"/>
      <c r="I89" s="331"/>
      <c r="J89" s="68"/>
      <c r="K89" s="102"/>
      <c r="L89" s="331"/>
      <c r="M89" s="331"/>
      <c r="N89" s="68"/>
      <c r="O89" s="102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2"/>
      <c r="AD89" s="332"/>
      <c r="AE89" s="332"/>
      <c r="AF89" s="332"/>
      <c r="AG89" s="332"/>
      <c r="AH89" s="332"/>
      <c r="AI89" s="332"/>
      <c r="AJ89" s="332"/>
      <c r="AK89" s="332"/>
      <c r="AL89" s="344"/>
      <c r="AM89" s="116"/>
      <c r="AN89" s="117"/>
    </row>
    <row r="90" spans="1:40">
      <c r="A90" s="334"/>
      <c r="B90" s="222"/>
      <c r="C90" s="336"/>
      <c r="D90" s="337"/>
      <c r="E90" s="253"/>
      <c r="F90" s="339"/>
      <c r="G90" s="331"/>
      <c r="H90" s="340"/>
      <c r="I90" s="331"/>
      <c r="J90" s="68"/>
      <c r="K90" s="102"/>
      <c r="L90" s="331"/>
      <c r="M90" s="331"/>
      <c r="N90" s="68"/>
      <c r="O90" s="102"/>
      <c r="P90" s="331"/>
      <c r="Q90" s="331"/>
      <c r="R90" s="331"/>
      <c r="S90" s="331"/>
      <c r="T90" s="331"/>
      <c r="U90" s="331"/>
      <c r="V90" s="331"/>
      <c r="W90" s="331"/>
      <c r="X90" s="331"/>
      <c r="Y90" s="331"/>
      <c r="Z90" s="331"/>
      <c r="AA90" s="331"/>
      <c r="AB90" s="331"/>
      <c r="AC90" s="332"/>
      <c r="AD90" s="332"/>
      <c r="AE90" s="332"/>
      <c r="AF90" s="332"/>
      <c r="AG90" s="332"/>
      <c r="AH90" s="332"/>
      <c r="AI90" s="332"/>
      <c r="AJ90" s="332"/>
      <c r="AK90" s="332"/>
      <c r="AL90" s="344"/>
      <c r="AM90" s="116"/>
      <c r="AN90" s="117"/>
    </row>
    <row r="91" spans="1:40">
      <c r="A91" s="334"/>
      <c r="B91" s="222"/>
      <c r="C91" s="336"/>
      <c r="D91" s="337"/>
      <c r="E91" s="253"/>
      <c r="F91" s="339"/>
      <c r="G91" s="331"/>
      <c r="H91" s="340"/>
      <c r="I91" s="331"/>
      <c r="J91" s="68"/>
      <c r="K91" s="102"/>
      <c r="L91" s="331"/>
      <c r="M91" s="331"/>
      <c r="N91" s="68"/>
      <c r="O91" s="102"/>
      <c r="P91" s="331"/>
      <c r="Q91" s="331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1"/>
      <c r="AC91" s="332"/>
      <c r="AD91" s="332"/>
      <c r="AE91" s="332"/>
      <c r="AF91" s="332"/>
      <c r="AG91" s="332"/>
      <c r="AH91" s="332"/>
      <c r="AI91" s="332"/>
      <c r="AJ91" s="332"/>
      <c r="AK91" s="332"/>
      <c r="AL91" s="344"/>
      <c r="AM91" s="116"/>
      <c r="AN91" s="117"/>
    </row>
    <row r="92" spans="1:40">
      <c r="A92" s="334"/>
      <c r="B92" s="222"/>
      <c r="C92" s="336"/>
      <c r="D92" s="337"/>
      <c r="E92" s="253"/>
      <c r="F92" s="339"/>
      <c r="G92" s="331"/>
      <c r="H92" s="340"/>
      <c r="I92" s="331"/>
      <c r="J92" s="68"/>
      <c r="K92" s="102"/>
      <c r="L92" s="331"/>
      <c r="M92" s="331"/>
      <c r="N92" s="68"/>
      <c r="O92" s="102"/>
      <c r="P92" s="331"/>
      <c r="Q92" s="331"/>
      <c r="R92" s="331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2"/>
      <c r="AD92" s="332"/>
      <c r="AE92" s="332"/>
      <c r="AF92" s="332"/>
      <c r="AG92" s="332"/>
      <c r="AH92" s="332"/>
      <c r="AI92" s="332"/>
      <c r="AJ92" s="332"/>
      <c r="AK92" s="332"/>
      <c r="AL92" s="344"/>
      <c r="AM92" s="116"/>
      <c r="AN92" s="117"/>
    </row>
    <row r="93" spans="1:40">
      <c r="A93" s="334"/>
      <c r="B93" s="222"/>
      <c r="C93" s="336"/>
      <c r="D93" s="337"/>
      <c r="E93" s="253"/>
      <c r="F93" s="339"/>
      <c r="G93" s="331"/>
      <c r="H93" s="340"/>
      <c r="I93" s="331"/>
      <c r="J93" s="68"/>
      <c r="K93" s="102"/>
      <c r="L93" s="331"/>
      <c r="M93" s="331"/>
      <c r="N93" s="68"/>
      <c r="O93" s="102"/>
      <c r="P93" s="331"/>
      <c r="Q93" s="331"/>
      <c r="R93" s="331"/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2"/>
      <c r="AD93" s="332"/>
      <c r="AE93" s="332"/>
      <c r="AF93" s="332"/>
      <c r="AG93" s="332"/>
      <c r="AH93" s="332"/>
      <c r="AI93" s="332"/>
      <c r="AJ93" s="332"/>
      <c r="AK93" s="332"/>
      <c r="AL93" s="344"/>
      <c r="AM93" s="116"/>
      <c r="AN93" s="117"/>
    </row>
    <row r="94" spans="1:40">
      <c r="A94" s="334"/>
      <c r="B94" s="222"/>
      <c r="C94" s="336"/>
      <c r="D94" s="337"/>
      <c r="E94" s="253"/>
      <c r="F94" s="339"/>
      <c r="G94" s="331"/>
      <c r="H94" s="340"/>
      <c r="I94" s="331"/>
      <c r="J94" s="68"/>
      <c r="K94" s="102"/>
      <c r="L94" s="331"/>
      <c r="M94" s="331"/>
      <c r="N94" s="68"/>
      <c r="O94" s="102"/>
      <c r="P94" s="331"/>
      <c r="Q94" s="331"/>
      <c r="R94" s="331"/>
      <c r="S94" s="331"/>
      <c r="T94" s="331"/>
      <c r="U94" s="331"/>
      <c r="V94" s="331"/>
      <c r="W94" s="331"/>
      <c r="X94" s="331"/>
      <c r="Y94" s="331"/>
      <c r="Z94" s="331"/>
      <c r="AA94" s="331"/>
      <c r="AB94" s="331"/>
      <c r="AC94" s="332"/>
      <c r="AD94" s="332"/>
      <c r="AE94" s="332"/>
      <c r="AF94" s="332"/>
      <c r="AG94" s="332"/>
      <c r="AH94" s="332"/>
      <c r="AI94" s="332"/>
      <c r="AJ94" s="332"/>
      <c r="AK94" s="332"/>
      <c r="AL94" s="344"/>
      <c r="AM94" s="116"/>
      <c r="AN94" s="117"/>
    </row>
    <row r="95" spans="1:40">
      <c r="A95" s="334"/>
      <c r="B95" s="222"/>
      <c r="C95" s="336"/>
      <c r="D95" s="337"/>
      <c r="E95" s="253"/>
      <c r="F95" s="339"/>
      <c r="G95" s="331"/>
      <c r="H95" s="340"/>
      <c r="I95" s="331"/>
      <c r="J95" s="68"/>
      <c r="K95" s="102"/>
      <c r="L95" s="331"/>
      <c r="M95" s="331"/>
      <c r="N95" s="68"/>
      <c r="O95" s="102"/>
      <c r="P95" s="331"/>
      <c r="Q95" s="331"/>
      <c r="R95" s="331"/>
      <c r="S95" s="331"/>
      <c r="T95" s="331"/>
      <c r="U95" s="331"/>
      <c r="V95" s="331"/>
      <c r="W95" s="331"/>
      <c r="X95" s="331"/>
      <c r="Y95" s="331"/>
      <c r="Z95" s="331"/>
      <c r="AA95" s="331"/>
      <c r="AB95" s="331"/>
      <c r="AC95" s="332"/>
      <c r="AD95" s="332"/>
      <c r="AE95" s="332"/>
      <c r="AF95" s="332"/>
      <c r="AG95" s="332"/>
      <c r="AH95" s="332"/>
      <c r="AI95" s="332"/>
      <c r="AJ95" s="332"/>
      <c r="AK95" s="332"/>
      <c r="AL95" s="344"/>
      <c r="AM95" s="116"/>
      <c r="AN95" s="117"/>
    </row>
    <row r="96" spans="1:40">
      <c r="A96" s="355"/>
      <c r="B96" s="356"/>
      <c r="C96" s="357"/>
      <c r="D96" s="358"/>
      <c r="E96" s="253"/>
      <c r="F96" s="339"/>
      <c r="G96" s="331"/>
      <c r="H96" s="333"/>
      <c r="I96" s="331"/>
      <c r="J96" s="68"/>
      <c r="K96" s="102"/>
      <c r="L96" s="331"/>
      <c r="M96" s="331"/>
      <c r="N96" s="68"/>
      <c r="O96" s="102"/>
      <c r="P96" s="331"/>
      <c r="Q96" s="331"/>
      <c r="R96" s="331"/>
      <c r="S96" s="331"/>
      <c r="T96" s="331"/>
      <c r="U96" s="331"/>
      <c r="V96" s="331"/>
      <c r="W96" s="331"/>
      <c r="X96" s="331"/>
      <c r="Y96" s="331"/>
      <c r="Z96" s="331"/>
      <c r="AA96" s="331"/>
      <c r="AB96" s="331"/>
      <c r="AC96" s="332"/>
      <c r="AD96" s="332"/>
      <c r="AE96" s="332"/>
      <c r="AF96" s="332"/>
      <c r="AG96" s="332"/>
      <c r="AH96" s="332"/>
      <c r="AI96" s="332"/>
      <c r="AJ96" s="332"/>
      <c r="AK96" s="332"/>
      <c r="AL96" s="344"/>
      <c r="AM96" s="116"/>
      <c r="AN96" s="117"/>
    </row>
    <row r="97" spans="1:40">
      <c r="A97" s="359"/>
      <c r="B97" s="356"/>
      <c r="C97" s="357"/>
      <c r="D97" s="358"/>
      <c r="E97" s="253"/>
      <c r="F97" s="339"/>
      <c r="G97" s="331"/>
      <c r="H97" s="333"/>
      <c r="I97" s="331"/>
      <c r="J97" s="68"/>
      <c r="K97" s="102"/>
      <c r="L97" s="331"/>
      <c r="M97" s="331"/>
      <c r="N97" s="68"/>
      <c r="O97" s="102"/>
      <c r="P97" s="331"/>
      <c r="Q97" s="331"/>
      <c r="R97" s="331"/>
      <c r="S97" s="331"/>
      <c r="T97" s="331"/>
      <c r="U97" s="331"/>
      <c r="V97" s="331"/>
      <c r="W97" s="331"/>
      <c r="X97" s="331"/>
      <c r="Y97" s="331"/>
      <c r="Z97" s="331"/>
      <c r="AA97" s="331"/>
      <c r="AB97" s="331"/>
      <c r="AC97" s="332"/>
      <c r="AD97" s="332"/>
      <c r="AE97" s="332"/>
      <c r="AF97" s="332"/>
      <c r="AG97" s="332"/>
      <c r="AH97" s="332"/>
      <c r="AI97" s="332"/>
      <c r="AJ97" s="332"/>
      <c r="AK97" s="332"/>
      <c r="AL97" s="344"/>
      <c r="AM97" s="116"/>
      <c r="AN97" s="117"/>
    </row>
    <row r="98" spans="1:40">
      <c r="A98" s="359"/>
      <c r="B98" s="356"/>
      <c r="C98" s="357"/>
      <c r="D98" s="358"/>
      <c r="E98" s="253"/>
      <c r="F98" s="339"/>
      <c r="G98" s="331"/>
      <c r="H98" s="333"/>
      <c r="I98" s="331"/>
      <c r="J98" s="68"/>
      <c r="K98" s="102"/>
      <c r="L98" s="331"/>
      <c r="M98" s="331"/>
      <c r="N98" s="68"/>
      <c r="O98" s="102"/>
      <c r="P98" s="331"/>
      <c r="Q98" s="331"/>
      <c r="R98" s="331"/>
      <c r="S98" s="331"/>
      <c r="T98" s="331"/>
      <c r="U98" s="331"/>
      <c r="V98" s="331"/>
      <c r="W98" s="331"/>
      <c r="X98" s="331"/>
      <c r="Y98" s="331"/>
      <c r="Z98" s="331"/>
      <c r="AA98" s="331"/>
      <c r="AB98" s="331"/>
      <c r="AC98" s="332"/>
      <c r="AD98" s="332"/>
      <c r="AE98" s="332"/>
      <c r="AF98" s="332"/>
      <c r="AG98" s="332"/>
      <c r="AH98" s="332"/>
      <c r="AI98" s="332"/>
      <c r="AJ98" s="332"/>
      <c r="AK98" s="332"/>
      <c r="AL98" s="344"/>
      <c r="AM98" s="116"/>
      <c r="AN98" s="117"/>
    </row>
    <row r="99" spans="1:40">
      <c r="A99" s="360"/>
      <c r="B99" s="361"/>
      <c r="C99" s="362"/>
      <c r="D99" s="358"/>
      <c r="E99" s="253"/>
      <c r="F99" s="339"/>
      <c r="G99" s="331"/>
      <c r="H99" s="333"/>
      <c r="I99" s="331"/>
      <c r="J99" s="68"/>
      <c r="K99" s="102"/>
      <c r="L99" s="331"/>
      <c r="M99" s="331"/>
      <c r="N99" s="68"/>
      <c r="O99" s="102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51"/>
      <c r="AD99" s="331"/>
      <c r="AE99" s="331"/>
      <c r="AF99" s="331"/>
      <c r="AG99" s="351"/>
      <c r="AH99" s="331"/>
      <c r="AI99" s="331"/>
      <c r="AJ99" s="331"/>
      <c r="AK99" s="331"/>
      <c r="AL99" s="102"/>
      <c r="AM99" s="116"/>
      <c r="AN99" s="117"/>
    </row>
    <row r="100" spans="1:40">
      <c r="A100" s="363"/>
      <c r="B100" s="361"/>
      <c r="C100" s="362"/>
      <c r="D100" s="358"/>
      <c r="E100" s="253"/>
      <c r="F100" s="339"/>
      <c r="G100" s="331"/>
      <c r="H100" s="333"/>
      <c r="I100" s="331"/>
      <c r="J100" s="68"/>
      <c r="K100" s="102"/>
      <c r="L100" s="331"/>
      <c r="M100" s="331"/>
      <c r="N100" s="68"/>
      <c r="O100" s="102"/>
      <c r="P100" s="331"/>
      <c r="Q100" s="331"/>
      <c r="R100" s="331"/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54"/>
      <c r="AD100" s="331"/>
      <c r="AE100" s="331"/>
      <c r="AF100" s="331"/>
      <c r="AG100" s="354"/>
      <c r="AH100" s="331"/>
      <c r="AI100" s="331"/>
      <c r="AJ100" s="331"/>
      <c r="AK100" s="331"/>
      <c r="AL100" s="102"/>
      <c r="AM100" s="116"/>
      <c r="AN100" s="117"/>
    </row>
    <row r="101" ht="14.75" spans="1:40">
      <c r="A101" s="363"/>
      <c r="B101" s="361"/>
      <c r="C101" s="362"/>
      <c r="D101" s="358"/>
      <c r="E101" s="253"/>
      <c r="F101" s="339"/>
      <c r="G101" s="331"/>
      <c r="H101" s="333"/>
      <c r="I101" s="331"/>
      <c r="J101" s="68"/>
      <c r="K101" s="102"/>
      <c r="L101" s="331"/>
      <c r="M101" s="331"/>
      <c r="N101" s="68"/>
      <c r="O101" s="102"/>
      <c r="P101" s="331"/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  <c r="AA101" s="331"/>
      <c r="AB101" s="331"/>
      <c r="AC101" s="351"/>
      <c r="AD101" s="331"/>
      <c r="AE101" s="331"/>
      <c r="AF101" s="331"/>
      <c r="AG101" s="351"/>
      <c r="AH101" s="331"/>
      <c r="AI101" s="331"/>
      <c r="AJ101" s="331"/>
      <c r="AK101" s="331"/>
      <c r="AL101" s="102"/>
      <c r="AM101" s="116"/>
      <c r="AN101" s="117"/>
    </row>
    <row r="102" ht="22.2" customHeight="1" spans="1:40">
      <c r="A102" s="174"/>
      <c r="B102" s="175" t="s">
        <v>94</v>
      </c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76"/>
      <c r="AN102" s="115"/>
    </row>
    <row r="103" spans="1:22">
      <c r="A103" s="4"/>
      <c r="F103" s="40"/>
      <c r="H103" s="40"/>
      <c r="J103" s="40"/>
      <c r="L103" s="40"/>
      <c r="N103" s="40"/>
      <c r="P103" s="40"/>
      <c r="R103" s="108"/>
      <c r="T103" s="108"/>
      <c r="V103" s="108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102:AM102"/>
  </mergeCells>
  <conditionalFormatting sqref="AM1:AM2;AM4;AM6:AM9;AM103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81"/>
  <sheetViews>
    <sheetView view="pageBreakPreview" zoomScale="90" zoomScalePageLayoutView="60" zoomScaleNormal="90" topLeftCell="A52" workbookViewId="0">
      <selection activeCell="D43" sqref="D43"/>
    </sheetView>
  </sheetViews>
  <sheetFormatPr defaultColWidth="9.10909090909091" defaultRowHeight="14"/>
  <cols>
    <col min="1" max="1" width="9.44545454545455" style="33" customWidth="1"/>
    <col min="2" max="2" width="56.8909090909091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285"/>
      <c r="Y4" s="112"/>
    </row>
    <row r="5" ht="13.95" customHeight="1" spans="1:40">
      <c r="A5" s="285" t="s">
        <v>473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22">
      <c r="A6" s="4"/>
      <c r="F6" s="40"/>
      <c r="H6" s="40"/>
      <c r="J6" s="40"/>
      <c r="L6" s="40"/>
      <c r="N6" s="40"/>
      <c r="P6" s="40"/>
      <c r="R6" s="108"/>
      <c r="T6" s="108"/>
      <c r="V6" s="108"/>
    </row>
    <row r="7" ht="14.75" spans="1:22">
      <c r="A7" s="4" t="s">
        <v>173</v>
      </c>
      <c r="F7" s="40"/>
      <c r="H7" s="40"/>
      <c r="J7" s="40"/>
      <c r="L7" s="40"/>
      <c r="N7" s="40"/>
      <c r="P7" s="40"/>
      <c r="R7" s="108"/>
      <c r="T7" s="108"/>
      <c r="V7" s="108"/>
    </row>
    <row r="8" ht="14.75" spans="1:38">
      <c r="A8" s="4"/>
      <c r="E8" s="177" t="s">
        <v>5</v>
      </c>
      <c r="F8" s="178" t="s">
        <v>6</v>
      </c>
      <c r="G8" s="177" t="s">
        <v>7</v>
      </c>
      <c r="H8" s="179" t="s">
        <v>8</v>
      </c>
      <c r="I8" s="232" t="s">
        <v>9</v>
      </c>
      <c r="J8" s="233" t="s">
        <v>10</v>
      </c>
      <c r="K8" s="232"/>
      <c r="L8" s="232" t="s">
        <v>12</v>
      </c>
      <c r="M8" s="177" t="s">
        <v>13</v>
      </c>
      <c r="N8" s="234" t="s">
        <v>14</v>
      </c>
      <c r="O8" s="232" t="s">
        <v>15</v>
      </c>
      <c r="P8" s="177" t="s">
        <v>16</v>
      </c>
      <c r="Q8" s="244" t="s">
        <v>17</v>
      </c>
      <c r="R8" s="244" t="s">
        <v>18</v>
      </c>
      <c r="S8" s="244" t="s">
        <v>19</v>
      </c>
      <c r="T8" s="244" t="s">
        <v>20</v>
      </c>
      <c r="U8" s="244" t="s">
        <v>21</v>
      </c>
      <c r="V8" s="244" t="s">
        <v>22</v>
      </c>
      <c r="W8" s="244" t="s">
        <v>23</v>
      </c>
      <c r="X8" s="244" t="s">
        <v>24</v>
      </c>
      <c r="Y8" s="244" t="s">
        <v>25</v>
      </c>
      <c r="Z8" s="244" t="s">
        <v>26</v>
      </c>
      <c r="AA8" s="244" t="s">
        <v>27</v>
      </c>
      <c r="AB8" s="244" t="s">
        <v>28</v>
      </c>
      <c r="AC8" s="232" t="s">
        <v>29</v>
      </c>
      <c r="AD8" s="233" t="s">
        <v>30</v>
      </c>
      <c r="AE8" s="232" t="s">
        <v>31</v>
      </c>
      <c r="AF8" s="233" t="s">
        <v>32</v>
      </c>
      <c r="AG8" s="232" t="s">
        <v>33</v>
      </c>
      <c r="AH8" s="177" t="s">
        <v>34</v>
      </c>
      <c r="AI8" s="247" t="s">
        <v>35</v>
      </c>
      <c r="AJ8" s="247" t="s">
        <v>36</v>
      </c>
      <c r="AK8" s="247" t="s">
        <v>37</v>
      </c>
      <c r="AL8" s="247" t="s">
        <v>38</v>
      </c>
    </row>
    <row r="9" ht="14.75" spans="1:40">
      <c r="A9" s="41" t="s">
        <v>39</v>
      </c>
      <c r="B9" s="42" t="s">
        <v>40</v>
      </c>
      <c r="C9" s="43" t="s">
        <v>41</v>
      </c>
      <c r="D9" s="44" t="s">
        <v>42</v>
      </c>
      <c r="E9" s="45" t="s">
        <v>43</v>
      </c>
      <c r="F9" s="180" t="s">
        <v>43</v>
      </c>
      <c r="G9" s="45" t="s">
        <v>43</v>
      </c>
      <c r="H9" s="45" t="s">
        <v>43</v>
      </c>
      <c r="I9" s="46" t="s">
        <v>43</v>
      </c>
      <c r="J9" s="47" t="s">
        <v>43</v>
      </c>
      <c r="K9" s="47" t="s">
        <v>43</v>
      </c>
      <c r="L9" s="47" t="s">
        <v>43</v>
      </c>
      <c r="M9" s="45" t="s">
        <v>43</v>
      </c>
      <c r="N9" s="180" t="s">
        <v>43</v>
      </c>
      <c r="O9" s="45" t="s">
        <v>43</v>
      </c>
      <c r="P9" s="45" t="s">
        <v>43</v>
      </c>
      <c r="Q9" s="245" t="s">
        <v>43</v>
      </c>
      <c r="R9" s="245" t="s">
        <v>43</v>
      </c>
      <c r="S9" s="245" t="s">
        <v>43</v>
      </c>
      <c r="T9" s="245" t="s">
        <v>43</v>
      </c>
      <c r="U9" s="245" t="s">
        <v>43</v>
      </c>
      <c r="V9" s="245" t="s">
        <v>43</v>
      </c>
      <c r="W9" s="245" t="s">
        <v>43</v>
      </c>
      <c r="X9" s="245" t="s">
        <v>43</v>
      </c>
      <c r="Y9" s="245" t="s">
        <v>43</v>
      </c>
      <c r="Z9" s="245" t="s">
        <v>43</v>
      </c>
      <c r="AA9" s="245" t="s">
        <v>43</v>
      </c>
      <c r="AB9" s="245" t="s">
        <v>43</v>
      </c>
      <c r="AC9" s="47" t="s">
        <v>43</v>
      </c>
      <c r="AD9" s="47" t="s">
        <v>43</v>
      </c>
      <c r="AE9" s="47" t="s">
        <v>43</v>
      </c>
      <c r="AF9" s="47" t="s">
        <v>43</v>
      </c>
      <c r="AG9" s="47" t="s">
        <v>43</v>
      </c>
      <c r="AH9" s="47" t="s">
        <v>43</v>
      </c>
      <c r="AI9" s="89" t="s">
        <v>43</v>
      </c>
      <c r="AJ9" s="89" t="s">
        <v>44</v>
      </c>
      <c r="AK9" s="89" t="s">
        <v>44</v>
      </c>
      <c r="AL9" s="45" t="s">
        <v>44</v>
      </c>
      <c r="AM9" s="248" t="s">
        <v>44</v>
      </c>
      <c r="AN9" s="249" t="s">
        <v>46</v>
      </c>
    </row>
    <row r="10" spans="1:40">
      <c r="A10" s="132"/>
      <c r="B10" s="133"/>
      <c r="C10" s="134"/>
      <c r="D10" s="51"/>
      <c r="E10" s="185"/>
      <c r="F10" s="184"/>
      <c r="G10" s="185"/>
      <c r="H10" s="184"/>
      <c r="I10" s="185"/>
      <c r="J10" s="184"/>
      <c r="K10" s="235"/>
      <c r="L10" s="184"/>
      <c r="M10" s="185"/>
      <c r="N10" s="236"/>
      <c r="O10" s="185"/>
      <c r="P10" s="184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235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132">
        <v>5600</v>
      </c>
      <c r="B11" s="286" t="s">
        <v>474</v>
      </c>
      <c r="C11" s="173"/>
      <c r="E11" s="190"/>
      <c r="F11" s="64"/>
      <c r="G11" s="190"/>
      <c r="H11" s="64"/>
      <c r="I11" s="190"/>
      <c r="J11" s="64"/>
      <c r="K11" s="237"/>
      <c r="L11" s="64"/>
      <c r="M11" s="190"/>
      <c r="N11" s="238"/>
      <c r="O11" s="190"/>
      <c r="P11" s="64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237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pans="1:40">
      <c r="A12" s="191"/>
      <c r="C12" s="173"/>
      <c r="E12" s="190"/>
      <c r="F12" s="64"/>
      <c r="G12" s="190"/>
      <c r="H12" s="64"/>
      <c r="I12" s="190"/>
      <c r="J12" s="64"/>
      <c r="K12" s="237"/>
      <c r="L12" s="64"/>
      <c r="M12" s="190"/>
      <c r="N12" s="238"/>
      <c r="O12" s="190"/>
      <c r="P12" s="64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237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16"/>
      <c r="AN12" s="117"/>
    </row>
    <row r="13" spans="1:40">
      <c r="A13" s="191">
        <v>56.01</v>
      </c>
      <c r="B13" s="33" t="s">
        <v>475</v>
      </c>
      <c r="C13" s="173"/>
      <c r="E13" s="190"/>
      <c r="F13" s="64"/>
      <c r="G13" s="190"/>
      <c r="H13" s="64"/>
      <c r="I13" s="190"/>
      <c r="J13" s="64"/>
      <c r="K13" s="237"/>
      <c r="L13" s="64"/>
      <c r="M13" s="190"/>
      <c r="N13" s="238"/>
      <c r="O13" s="190"/>
      <c r="P13" s="64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237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16"/>
      <c r="AN13" s="117"/>
    </row>
    <row r="14" spans="1:40">
      <c r="A14" s="191"/>
      <c r="B14" s="33" t="s">
        <v>476</v>
      </c>
      <c r="C14" s="173"/>
      <c r="E14" s="190"/>
      <c r="F14" s="64"/>
      <c r="G14" s="190"/>
      <c r="H14" s="64"/>
      <c r="I14" s="190"/>
      <c r="J14" s="64"/>
      <c r="K14" s="237"/>
      <c r="L14" s="64"/>
      <c r="M14" s="190"/>
      <c r="N14" s="238"/>
      <c r="O14" s="190"/>
      <c r="P14" s="64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237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16"/>
      <c r="AN14" s="117"/>
    </row>
    <row r="15" spans="1:45">
      <c r="A15" s="198"/>
      <c r="B15" s="33" t="s">
        <v>477</v>
      </c>
      <c r="C15" s="173"/>
      <c r="E15" s="64"/>
      <c r="F15" s="64"/>
      <c r="G15" s="64"/>
      <c r="H15" s="64"/>
      <c r="I15" s="64"/>
      <c r="J15" s="64"/>
      <c r="K15" s="98"/>
      <c r="L15" s="64"/>
      <c r="M15" s="64"/>
      <c r="N15" s="238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98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16"/>
      <c r="AN15" s="117"/>
      <c r="AS15" s="313"/>
    </row>
    <row r="16" spans="1:45">
      <c r="A16" s="191"/>
      <c r="B16" s="33" t="s">
        <v>478</v>
      </c>
      <c r="C16" s="173"/>
      <c r="E16" s="64"/>
      <c r="F16" s="64"/>
      <c r="G16" s="64"/>
      <c r="H16" s="64"/>
      <c r="I16" s="64"/>
      <c r="J16" s="64"/>
      <c r="K16" s="98"/>
      <c r="L16" s="64"/>
      <c r="M16" s="64"/>
      <c r="N16" s="238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98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16"/>
      <c r="AN16" s="117"/>
      <c r="AS16" s="313"/>
    </row>
    <row r="17" spans="1:45">
      <c r="A17" s="198"/>
      <c r="C17" s="173"/>
      <c r="E17" s="64"/>
      <c r="F17" s="64"/>
      <c r="G17" s="64"/>
      <c r="H17" s="64"/>
      <c r="I17" s="64"/>
      <c r="J17" s="64"/>
      <c r="K17" s="98"/>
      <c r="L17" s="64"/>
      <c r="M17" s="64"/>
      <c r="N17" s="238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98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16"/>
      <c r="AN17" s="117"/>
      <c r="AS17" s="314"/>
    </row>
    <row r="18" spans="1:45">
      <c r="A18" s="198" t="s">
        <v>86</v>
      </c>
      <c r="B18" s="33" t="s">
        <v>479</v>
      </c>
      <c r="C18" s="173"/>
      <c r="E18" s="64"/>
      <c r="F18" s="64"/>
      <c r="G18" s="64"/>
      <c r="H18" s="64"/>
      <c r="I18" s="64"/>
      <c r="J18" s="64"/>
      <c r="K18" s="98"/>
      <c r="L18" s="64"/>
      <c r="M18" s="64"/>
      <c r="N18" s="238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98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16"/>
      <c r="AN18" s="117"/>
      <c r="AS18" s="314"/>
    </row>
    <row r="19" spans="1:45">
      <c r="A19" s="198"/>
      <c r="B19" s="33" t="s">
        <v>480</v>
      </c>
      <c r="C19" s="173"/>
      <c r="E19" s="64"/>
      <c r="F19" s="64"/>
      <c r="G19" s="64"/>
      <c r="H19" s="64"/>
      <c r="I19" s="64"/>
      <c r="J19" s="64"/>
      <c r="K19" s="98"/>
      <c r="L19" s="64"/>
      <c r="M19" s="64"/>
      <c r="N19" s="238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98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16"/>
      <c r="AN19" s="117"/>
      <c r="AS19" s="314"/>
    </row>
    <row r="20" spans="1:40">
      <c r="A20" s="198"/>
      <c r="C20" s="173"/>
      <c r="E20" s="64"/>
      <c r="F20" s="64"/>
      <c r="G20" s="64"/>
      <c r="H20" s="64"/>
      <c r="I20" s="64"/>
      <c r="J20" s="64"/>
      <c r="K20" s="98"/>
      <c r="L20" s="64"/>
      <c r="M20" s="64"/>
      <c r="N20" s="238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98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16"/>
      <c r="AN20" s="117"/>
    </row>
    <row r="21" spans="1:40">
      <c r="A21" s="198" t="s">
        <v>303</v>
      </c>
      <c r="B21" s="33" t="s">
        <v>481</v>
      </c>
      <c r="C21" s="173"/>
      <c r="E21" s="64"/>
      <c r="F21" s="64"/>
      <c r="G21" s="64"/>
      <c r="H21" s="64"/>
      <c r="I21" s="64"/>
      <c r="J21" s="64"/>
      <c r="K21" s="98"/>
      <c r="L21" s="64"/>
      <c r="M21" s="64"/>
      <c r="N21" s="238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98"/>
      <c r="AC21" s="64"/>
      <c r="AD21" s="64"/>
      <c r="AE21" s="64"/>
      <c r="AF21" s="64"/>
      <c r="AG21" s="64"/>
      <c r="AH21" s="64"/>
      <c r="AI21" s="64"/>
      <c r="AJ21" s="250"/>
      <c r="AK21" s="64"/>
      <c r="AL21" s="64"/>
      <c r="AM21" s="116"/>
      <c r="AN21" s="117"/>
    </row>
    <row r="22" spans="1:40">
      <c r="A22" s="198"/>
      <c r="C22" s="173"/>
      <c r="E22" s="64"/>
      <c r="F22" s="64"/>
      <c r="G22" s="64"/>
      <c r="H22" s="64"/>
      <c r="I22" s="64"/>
      <c r="J22" s="64"/>
      <c r="K22" s="98"/>
      <c r="L22" s="64"/>
      <c r="M22" s="64"/>
      <c r="N22" s="238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98"/>
      <c r="AC22" s="64"/>
      <c r="AD22" s="64"/>
      <c r="AE22" s="64"/>
      <c r="AF22" s="64"/>
      <c r="AG22" s="64"/>
      <c r="AH22" s="64"/>
      <c r="AI22" s="64"/>
      <c r="AJ22" s="250"/>
      <c r="AK22" s="64"/>
      <c r="AL22" s="64"/>
      <c r="AM22" s="116"/>
      <c r="AN22" s="117"/>
    </row>
    <row r="23" spans="1:40">
      <c r="A23" s="199"/>
      <c r="B23" s="287" t="s">
        <v>482</v>
      </c>
      <c r="C23" s="201" t="s">
        <v>126</v>
      </c>
      <c r="D23" s="288">
        <v>20</v>
      </c>
      <c r="E23" s="204">
        <v>2500</v>
      </c>
      <c r="F23" s="204"/>
      <c r="G23" s="64">
        <v>556</v>
      </c>
      <c r="H23" s="64">
        <v>850</v>
      </c>
      <c r="I23" s="64"/>
      <c r="J23" s="239">
        <v>600</v>
      </c>
      <c r="K23" s="98"/>
      <c r="L23" s="64"/>
      <c r="M23" s="240"/>
      <c r="N23" s="238"/>
      <c r="O23" s="64">
        <v>1500</v>
      </c>
      <c r="P23" s="64"/>
      <c r="Q23" s="64"/>
      <c r="R23" s="64"/>
      <c r="S23" s="64"/>
      <c r="T23" s="64"/>
      <c r="U23" s="64">
        <v>967.5</v>
      </c>
      <c r="V23" s="64"/>
      <c r="W23" s="64"/>
      <c r="X23" s="110">
        <v>700</v>
      </c>
      <c r="Y23" s="64"/>
      <c r="Z23" s="64"/>
      <c r="AA23" s="64"/>
      <c r="AB23" s="98"/>
      <c r="AC23" s="246">
        <v>1200</v>
      </c>
      <c r="AD23" s="246"/>
      <c r="AE23" s="246"/>
      <c r="AF23" s="246"/>
      <c r="AG23" s="246">
        <v>1200</v>
      </c>
      <c r="AH23" s="246"/>
      <c r="AI23" s="246"/>
      <c r="AJ23" s="250">
        <v>1500</v>
      </c>
      <c r="AK23" s="246">
        <v>1300</v>
      </c>
      <c r="AL23" s="246">
        <v>850</v>
      </c>
      <c r="AM23" s="116"/>
      <c r="AN23" s="117"/>
    </row>
    <row r="24" spans="1:40">
      <c r="A24" s="199"/>
      <c r="B24" s="287"/>
      <c r="C24" s="201"/>
      <c r="D24" s="288"/>
      <c r="E24" s="204"/>
      <c r="F24" s="204"/>
      <c r="G24" s="64"/>
      <c r="H24" s="64"/>
      <c r="I24" s="64"/>
      <c r="J24" s="241"/>
      <c r="K24" s="98"/>
      <c r="L24" s="64"/>
      <c r="M24" s="240"/>
      <c r="N24" s="238"/>
      <c r="O24" s="64"/>
      <c r="P24" s="64"/>
      <c r="Q24" s="64"/>
      <c r="R24" s="64"/>
      <c r="S24" s="64"/>
      <c r="T24" s="64"/>
      <c r="U24" s="64"/>
      <c r="V24" s="64"/>
      <c r="W24" s="64"/>
      <c r="X24" s="110"/>
      <c r="Y24" s="64"/>
      <c r="Z24" s="64"/>
      <c r="AA24" s="64"/>
      <c r="AB24" s="98"/>
      <c r="AC24" s="64"/>
      <c r="AD24" s="64"/>
      <c r="AE24" s="64"/>
      <c r="AF24" s="64"/>
      <c r="AG24" s="64"/>
      <c r="AH24" s="64"/>
      <c r="AI24" s="64"/>
      <c r="AJ24" s="241"/>
      <c r="AK24" s="64"/>
      <c r="AL24" s="64"/>
      <c r="AM24" s="116"/>
      <c r="AN24" s="117"/>
    </row>
    <row r="25" spans="1:40">
      <c r="A25" s="199"/>
      <c r="B25" s="287" t="s">
        <v>483</v>
      </c>
      <c r="C25" s="201"/>
      <c r="D25" s="288"/>
      <c r="E25" s="204"/>
      <c r="F25" s="204"/>
      <c r="G25" s="190"/>
      <c r="H25" s="64"/>
      <c r="I25" s="64"/>
      <c r="J25" s="241"/>
      <c r="K25" s="242">
        <v>520</v>
      </c>
      <c r="L25" s="64"/>
      <c r="M25" s="240"/>
      <c r="N25" s="238"/>
      <c r="O25" s="241"/>
      <c r="P25" s="64"/>
      <c r="Q25" s="64"/>
      <c r="R25" s="64"/>
      <c r="S25" s="64"/>
      <c r="T25" s="64"/>
      <c r="U25" s="64">
        <v>1075</v>
      </c>
      <c r="V25" s="64"/>
      <c r="W25" s="64"/>
      <c r="X25" s="110"/>
      <c r="Y25" s="64"/>
      <c r="Z25" s="64"/>
      <c r="AA25" s="64"/>
      <c r="AB25" s="98"/>
      <c r="AC25" s="190"/>
      <c r="AD25" s="190"/>
      <c r="AE25" s="190"/>
      <c r="AF25" s="190"/>
      <c r="AG25" s="190"/>
      <c r="AH25" s="190"/>
      <c r="AI25" s="190"/>
      <c r="AJ25" s="241"/>
      <c r="AK25" s="190"/>
      <c r="AL25" s="190"/>
      <c r="AM25" s="116"/>
      <c r="AN25" s="117"/>
    </row>
    <row r="26" spans="1:40">
      <c r="A26" s="199"/>
      <c r="B26" s="289" t="s">
        <v>484</v>
      </c>
      <c r="C26" s="201" t="s">
        <v>126</v>
      </c>
      <c r="D26" s="288">
        <v>10</v>
      </c>
      <c r="E26" s="204">
        <v>2500</v>
      </c>
      <c r="F26" s="204"/>
      <c r="G26" s="64">
        <v>795</v>
      </c>
      <c r="H26" s="64"/>
      <c r="I26" s="64"/>
      <c r="J26" s="239">
        <v>750</v>
      </c>
      <c r="K26" s="242">
        <v>780</v>
      </c>
      <c r="L26" s="99">
        <v>250</v>
      </c>
      <c r="M26" s="240"/>
      <c r="N26" s="238"/>
      <c r="O26" s="64">
        <v>2100</v>
      </c>
      <c r="P26" s="64"/>
      <c r="Q26" s="64"/>
      <c r="R26" s="64"/>
      <c r="S26" s="64"/>
      <c r="T26" s="64"/>
      <c r="U26" s="64"/>
      <c r="V26" s="64"/>
      <c r="W26" s="64"/>
      <c r="X26" s="110">
        <v>700</v>
      </c>
      <c r="Y26" s="64"/>
      <c r="Z26" s="64"/>
      <c r="AA26" s="64"/>
      <c r="AB26" s="98"/>
      <c r="AC26" s="64"/>
      <c r="AD26" s="64">
        <v>1450</v>
      </c>
      <c r="AE26" s="64"/>
      <c r="AF26" s="64"/>
      <c r="AG26" s="64">
        <v>1200</v>
      </c>
      <c r="AH26" s="64"/>
      <c r="AI26" s="64">
        <v>1450</v>
      </c>
      <c r="AJ26" s="64"/>
      <c r="AK26" s="64"/>
      <c r="AL26" s="64"/>
      <c r="AM26" s="116"/>
      <c r="AN26" s="117"/>
    </row>
    <row r="27" spans="1:40">
      <c r="A27" s="199"/>
      <c r="B27" s="290"/>
      <c r="C27" s="201"/>
      <c r="D27" s="288"/>
      <c r="E27" s="204"/>
      <c r="F27" s="204"/>
      <c r="G27" s="64"/>
      <c r="H27" s="64"/>
      <c r="I27" s="64"/>
      <c r="J27" s="241"/>
      <c r="K27" s="242"/>
      <c r="L27" s="99"/>
      <c r="M27" s="240"/>
      <c r="N27" s="238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98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16"/>
      <c r="AN27" s="117"/>
    </row>
    <row r="28" spans="1:40">
      <c r="A28" s="199"/>
      <c r="B28" s="291" t="s">
        <v>485</v>
      </c>
      <c r="C28" s="201" t="s">
        <v>126</v>
      </c>
      <c r="D28" s="288">
        <v>15</v>
      </c>
      <c r="E28" s="204"/>
      <c r="F28" s="208"/>
      <c r="G28" s="64"/>
      <c r="H28" s="64"/>
      <c r="I28" s="64"/>
      <c r="J28" s="239">
        <v>900</v>
      </c>
      <c r="K28" s="241"/>
      <c r="L28" s="99"/>
      <c r="M28" s="240"/>
      <c r="N28" s="238"/>
      <c r="O28" s="64"/>
      <c r="P28" s="64"/>
      <c r="Q28" s="64"/>
      <c r="R28" s="64"/>
      <c r="S28" s="64"/>
      <c r="T28" s="64"/>
      <c r="U28" s="64">
        <v>967.5</v>
      </c>
      <c r="V28" s="64"/>
      <c r="W28" s="64"/>
      <c r="X28" s="64"/>
      <c r="Y28" s="64"/>
      <c r="Z28" s="64"/>
      <c r="AA28" s="64"/>
      <c r="AB28" s="98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16"/>
      <c r="AN28" s="117"/>
    </row>
    <row r="29" spans="1:40">
      <c r="A29" s="199"/>
      <c r="B29" s="291"/>
      <c r="C29" s="201"/>
      <c r="D29" s="288"/>
      <c r="E29" s="204"/>
      <c r="F29" s="208"/>
      <c r="G29" s="64"/>
      <c r="H29" s="64"/>
      <c r="I29" s="64"/>
      <c r="J29" s="241"/>
      <c r="K29" s="241"/>
      <c r="L29" s="99"/>
      <c r="M29" s="240"/>
      <c r="N29" s="238"/>
      <c r="O29" s="23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98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16"/>
      <c r="AN29" s="117"/>
    </row>
    <row r="30" ht="28" spans="1:40">
      <c r="A30" s="199"/>
      <c r="B30" s="292" t="s">
        <v>486</v>
      </c>
      <c r="C30" s="201"/>
      <c r="D30" s="293"/>
      <c r="E30" s="204"/>
      <c r="F30" s="208"/>
      <c r="G30" s="64"/>
      <c r="H30" s="64"/>
      <c r="I30" s="64"/>
      <c r="J30" s="241"/>
      <c r="K30" s="241"/>
      <c r="L30" s="99"/>
      <c r="M30" s="240"/>
      <c r="N30" s="238"/>
      <c r="O30" s="23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8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16"/>
      <c r="AN30" s="117"/>
    </row>
    <row r="31" spans="1:40">
      <c r="A31" s="199"/>
      <c r="B31" s="210"/>
      <c r="C31" s="173" t="s">
        <v>136</v>
      </c>
      <c r="D31" s="294">
        <v>5</v>
      </c>
      <c r="E31" s="213">
        <v>963</v>
      </c>
      <c r="F31" s="213">
        <f t="shared" ref="F31:F35" si="0">IF(E31="","",$E31*E31)</f>
        <v>927369</v>
      </c>
      <c r="G31" s="64"/>
      <c r="H31" s="64"/>
      <c r="I31" s="64"/>
      <c r="J31" s="241"/>
      <c r="K31" s="241"/>
      <c r="L31" s="99"/>
      <c r="M31" s="240"/>
      <c r="N31" s="238"/>
      <c r="O31" s="23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98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16"/>
      <c r="AN31" s="117"/>
    </row>
    <row r="32" spans="1:40">
      <c r="A32" s="199"/>
      <c r="B32" s="33" t="s">
        <v>487</v>
      </c>
      <c r="C32" s="173"/>
      <c r="D32" s="295"/>
      <c r="E32" s="213"/>
      <c r="F32" s="213" t="str">
        <f t="shared" si="0"/>
        <v/>
      </c>
      <c r="G32" s="64"/>
      <c r="H32" s="64"/>
      <c r="I32" s="64"/>
      <c r="J32" s="241"/>
      <c r="K32" s="241"/>
      <c r="L32" s="99"/>
      <c r="M32" s="240"/>
      <c r="N32" s="238"/>
      <c r="O32" s="23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98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16"/>
      <c r="AN32" s="117"/>
    </row>
    <row r="33" spans="1:40">
      <c r="A33" s="199"/>
      <c r="B33" s="210"/>
      <c r="C33" s="173" t="s">
        <v>136</v>
      </c>
      <c r="D33" s="296">
        <v>10</v>
      </c>
      <c r="E33" s="297">
        <v>1070</v>
      </c>
      <c r="F33" s="213">
        <f t="shared" si="0"/>
        <v>1144900</v>
      </c>
      <c r="G33" s="64"/>
      <c r="H33" s="64"/>
      <c r="I33" s="64"/>
      <c r="J33" s="241"/>
      <c r="K33" s="241"/>
      <c r="L33" s="99"/>
      <c r="M33" s="240"/>
      <c r="N33" s="238"/>
      <c r="O33" s="23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98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</row>
    <row r="34" spans="1:40">
      <c r="A34" s="199"/>
      <c r="B34" s="33" t="s">
        <v>488</v>
      </c>
      <c r="C34" s="173"/>
      <c r="D34" s="298"/>
      <c r="E34" s="297"/>
      <c r="F34" s="213" t="str">
        <f t="shared" si="0"/>
        <v/>
      </c>
      <c r="G34" s="64"/>
      <c r="H34" s="64"/>
      <c r="I34" s="64"/>
      <c r="J34" s="241"/>
      <c r="K34" s="241"/>
      <c r="L34" s="99"/>
      <c r="M34" s="240"/>
      <c r="N34" s="238"/>
      <c r="O34" s="23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98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16"/>
      <c r="AN34" s="117"/>
    </row>
    <row r="35" spans="1:40">
      <c r="A35" s="199"/>
      <c r="B35" s="210"/>
      <c r="C35" s="173" t="s">
        <v>136</v>
      </c>
      <c r="D35" s="296">
        <v>20</v>
      </c>
      <c r="E35" s="297">
        <v>1070</v>
      </c>
      <c r="F35" s="213">
        <f t="shared" si="0"/>
        <v>1144900</v>
      </c>
      <c r="G35" s="64"/>
      <c r="H35" s="64"/>
      <c r="I35" s="64"/>
      <c r="J35" s="241"/>
      <c r="K35" s="241"/>
      <c r="L35" s="99"/>
      <c r="M35" s="240"/>
      <c r="N35" s="238"/>
      <c r="O35" s="238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98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16"/>
      <c r="AN35" s="117"/>
    </row>
    <row r="36" spans="1:40">
      <c r="A36" s="199"/>
      <c r="B36" s="33" t="s">
        <v>489</v>
      </c>
      <c r="C36" s="201"/>
      <c r="D36" s="288"/>
      <c r="E36" s="204"/>
      <c r="F36" s="208"/>
      <c r="G36" s="64"/>
      <c r="H36" s="64"/>
      <c r="I36" s="64"/>
      <c r="J36" s="241"/>
      <c r="K36" s="241"/>
      <c r="L36" s="99"/>
      <c r="M36" s="240"/>
      <c r="N36" s="238"/>
      <c r="O36" s="238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98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16"/>
      <c r="AN36" s="117"/>
    </row>
    <row r="37" spans="1:40">
      <c r="A37" s="199"/>
      <c r="B37" s="291"/>
      <c r="C37" s="201"/>
      <c r="D37" s="288"/>
      <c r="E37" s="204"/>
      <c r="F37" s="208"/>
      <c r="G37" s="64"/>
      <c r="H37" s="64"/>
      <c r="I37" s="64"/>
      <c r="J37" s="241"/>
      <c r="K37" s="241"/>
      <c r="L37" s="99"/>
      <c r="M37" s="240"/>
      <c r="N37" s="238"/>
      <c r="O37" s="238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98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16"/>
      <c r="AN37" s="117"/>
    </row>
    <row r="38" spans="1:40">
      <c r="A38" s="218"/>
      <c r="B38" s="299"/>
      <c r="C38" s="201"/>
      <c r="D38" s="288"/>
      <c r="E38" s="204"/>
      <c r="F38" s="204"/>
      <c r="G38" s="190"/>
      <c r="H38" s="110"/>
      <c r="I38" s="190"/>
      <c r="J38" s="64"/>
      <c r="K38" s="237"/>
      <c r="L38" s="99"/>
      <c r="M38" s="190"/>
      <c r="N38" s="238"/>
      <c r="O38" s="241"/>
      <c r="P38" s="64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237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16"/>
      <c r="AN38" s="117"/>
    </row>
    <row r="39" spans="1:40">
      <c r="A39" s="199">
        <v>56.02</v>
      </c>
      <c r="B39" s="300" t="s">
        <v>490</v>
      </c>
      <c r="C39" s="221"/>
      <c r="D39" s="288"/>
      <c r="E39" s="204"/>
      <c r="F39" s="204"/>
      <c r="G39" s="190"/>
      <c r="H39" s="64"/>
      <c r="I39" s="190"/>
      <c r="J39" s="64"/>
      <c r="K39" s="237"/>
      <c r="L39" s="99"/>
      <c r="M39" s="190"/>
      <c r="N39" s="238"/>
      <c r="O39" s="190"/>
      <c r="P39" s="64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237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117"/>
    </row>
    <row r="40" spans="1:40">
      <c r="A40" s="199"/>
      <c r="B40" s="300"/>
      <c r="C40" s="221"/>
      <c r="D40" s="288"/>
      <c r="E40" s="204"/>
      <c r="F40" s="204"/>
      <c r="G40" s="64"/>
      <c r="H40" s="64"/>
      <c r="I40" s="64"/>
      <c r="J40" s="64"/>
      <c r="K40" s="98"/>
      <c r="L40" s="99"/>
      <c r="M40" s="190"/>
      <c r="N40" s="238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98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117"/>
    </row>
    <row r="41" spans="1:40">
      <c r="A41" s="199"/>
      <c r="B41" s="289" t="s">
        <v>491</v>
      </c>
      <c r="C41" s="201"/>
      <c r="D41" s="288"/>
      <c r="E41" s="204"/>
      <c r="F41" s="204"/>
      <c r="G41" s="64"/>
      <c r="H41" s="64"/>
      <c r="I41" s="64"/>
      <c r="J41" s="64"/>
      <c r="K41" s="98"/>
      <c r="L41" s="190"/>
      <c r="M41" s="190"/>
      <c r="N41" s="238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98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199"/>
      <c r="B42" s="222" t="s">
        <v>492</v>
      </c>
      <c r="C42" s="201" t="s">
        <v>126</v>
      </c>
      <c r="D42" s="288">
        <v>13.5</v>
      </c>
      <c r="E42" s="204"/>
      <c r="F42" s="204"/>
      <c r="G42" s="64"/>
      <c r="H42" s="64"/>
      <c r="I42" s="64"/>
      <c r="J42" s="64">
        <v>300</v>
      </c>
      <c r="K42" s="98"/>
      <c r="L42" s="64"/>
      <c r="M42" s="190"/>
      <c r="N42" s="238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98"/>
      <c r="AC42" s="246">
        <v>1200</v>
      </c>
      <c r="AD42" s="246"/>
      <c r="AE42" s="246"/>
      <c r="AF42" s="246"/>
      <c r="AG42" s="246">
        <v>1200</v>
      </c>
      <c r="AH42" s="246"/>
      <c r="AI42" s="246"/>
      <c r="AJ42" s="246"/>
      <c r="AK42" s="246"/>
      <c r="AL42" s="246"/>
      <c r="AM42" s="116"/>
      <c r="AN42" s="117"/>
    </row>
    <row r="43" spans="1:40">
      <c r="A43" s="199"/>
      <c r="B43" s="287" t="s">
        <v>493</v>
      </c>
      <c r="C43" s="201" t="s">
        <v>126</v>
      </c>
      <c r="D43" s="288">
        <v>25</v>
      </c>
      <c r="E43" s="204">
        <v>650</v>
      </c>
      <c r="F43" s="204"/>
      <c r="G43" s="64"/>
      <c r="H43" s="64"/>
      <c r="I43" s="64"/>
      <c r="J43" s="64">
        <v>350</v>
      </c>
      <c r="K43" s="98"/>
      <c r="L43" s="64"/>
      <c r="M43" s="240"/>
      <c r="N43" s="238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98">
        <v>280</v>
      </c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16"/>
      <c r="AN43" s="117"/>
    </row>
    <row r="44" spans="1:40">
      <c r="A44" s="199"/>
      <c r="B44" s="291"/>
      <c r="C44" s="201"/>
      <c r="D44" s="301"/>
      <c r="E44" s="204"/>
      <c r="F44" s="204"/>
      <c r="G44" s="64"/>
      <c r="H44" s="64"/>
      <c r="I44" s="64"/>
      <c r="J44" s="64"/>
      <c r="K44" s="98"/>
      <c r="L44" s="64"/>
      <c r="M44" s="240"/>
      <c r="N44" s="238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98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16"/>
      <c r="AN44" s="117"/>
    </row>
    <row r="45" ht="28" spans="1:40">
      <c r="A45" s="199"/>
      <c r="B45" s="302" t="s">
        <v>494</v>
      </c>
      <c r="C45" s="201"/>
      <c r="D45" s="301"/>
      <c r="E45" s="204"/>
      <c r="F45" s="204"/>
      <c r="G45" s="64"/>
      <c r="H45" s="64"/>
      <c r="I45" s="64"/>
      <c r="J45" s="64"/>
      <c r="K45" s="98"/>
      <c r="L45" s="64"/>
      <c r="M45" s="240"/>
      <c r="N45" s="238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98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16"/>
      <c r="AN45" s="117"/>
    </row>
    <row r="46" spans="1:40">
      <c r="A46" s="199"/>
      <c r="B46" s="291" t="s">
        <v>495</v>
      </c>
      <c r="C46" s="201" t="s">
        <v>126</v>
      </c>
      <c r="D46" s="301">
        <v>0</v>
      </c>
      <c r="E46" s="204">
        <v>350</v>
      </c>
      <c r="F46" s="204"/>
      <c r="G46" s="64"/>
      <c r="H46" s="64"/>
      <c r="I46" s="64"/>
      <c r="J46" s="239">
        <v>350</v>
      </c>
      <c r="K46" s="98"/>
      <c r="L46" s="64"/>
      <c r="M46" s="240"/>
      <c r="N46" s="238"/>
      <c r="O46" s="64"/>
      <c r="P46" s="64"/>
      <c r="Q46" s="64"/>
      <c r="R46" s="64"/>
      <c r="S46" s="64"/>
      <c r="T46" s="64"/>
      <c r="U46" s="64"/>
      <c r="V46" s="64"/>
      <c r="W46" s="64"/>
      <c r="X46" s="110">
        <v>210</v>
      </c>
      <c r="Y46" s="64"/>
      <c r="Z46" s="64"/>
      <c r="AA46" s="64"/>
      <c r="AB46" s="98"/>
      <c r="AC46" s="246">
        <v>100</v>
      </c>
      <c r="AD46" s="246"/>
      <c r="AE46" s="246"/>
      <c r="AF46" s="246"/>
      <c r="AG46" s="246">
        <v>100</v>
      </c>
      <c r="AH46" s="246"/>
      <c r="AI46" s="246"/>
      <c r="AJ46" s="246"/>
      <c r="AK46" s="246"/>
      <c r="AL46" s="246"/>
      <c r="AM46" s="116"/>
      <c r="AN46" s="117"/>
    </row>
    <row r="47" spans="1:40">
      <c r="A47" s="199"/>
      <c r="B47" s="291"/>
      <c r="C47" s="201"/>
      <c r="D47" s="301"/>
      <c r="E47" s="204"/>
      <c r="F47" s="204"/>
      <c r="G47" s="64"/>
      <c r="H47" s="64"/>
      <c r="I47" s="64"/>
      <c r="J47" s="64"/>
      <c r="K47" s="98"/>
      <c r="L47" s="64"/>
      <c r="M47" s="190"/>
      <c r="N47" s="238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98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16"/>
      <c r="AN47" s="117"/>
    </row>
    <row r="48" spans="1:40">
      <c r="A48" s="199">
        <v>56.03</v>
      </c>
      <c r="B48" s="303" t="s">
        <v>496</v>
      </c>
      <c r="C48" s="201"/>
      <c r="D48" s="301"/>
      <c r="E48" s="204"/>
      <c r="F48" s="204"/>
      <c r="G48" s="64"/>
      <c r="H48" s="64"/>
      <c r="I48" s="64"/>
      <c r="J48" s="64"/>
      <c r="K48" s="98"/>
      <c r="L48" s="64"/>
      <c r="M48" s="190"/>
      <c r="N48" s="238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98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199"/>
      <c r="B49" s="303" t="s">
        <v>497</v>
      </c>
      <c r="C49" s="201"/>
      <c r="D49" s="301"/>
      <c r="E49" s="204"/>
      <c r="F49" s="204"/>
      <c r="G49" s="64"/>
      <c r="H49" s="64"/>
      <c r="I49" s="64"/>
      <c r="J49" s="64"/>
      <c r="K49" s="98"/>
      <c r="L49" s="64"/>
      <c r="M49" s="190"/>
      <c r="N49" s="238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98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16"/>
      <c r="AN49" s="117"/>
    </row>
    <row r="50" spans="1:40">
      <c r="A50" s="199"/>
      <c r="B50" s="225"/>
      <c r="C50" s="226"/>
      <c r="D50" s="301"/>
      <c r="E50" s="204"/>
      <c r="F50" s="204"/>
      <c r="G50" s="64"/>
      <c r="H50" s="64"/>
      <c r="I50" s="64"/>
      <c r="J50" s="64"/>
      <c r="K50" s="98"/>
      <c r="L50" s="64"/>
      <c r="M50" s="64"/>
      <c r="N50" s="238"/>
      <c r="O50" s="241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98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199"/>
      <c r="B51" s="304" t="s">
        <v>498</v>
      </c>
      <c r="C51" s="226"/>
      <c r="D51" s="301"/>
      <c r="E51" s="204"/>
      <c r="F51" s="204"/>
      <c r="G51" s="64"/>
      <c r="H51" s="64"/>
      <c r="I51" s="64"/>
      <c r="J51" s="64"/>
      <c r="K51" s="98"/>
      <c r="L51" s="64"/>
      <c r="M51" s="64"/>
      <c r="N51" s="238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98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199"/>
      <c r="B52" s="304" t="s">
        <v>499</v>
      </c>
      <c r="C52" s="226" t="s">
        <v>190</v>
      </c>
      <c r="D52" s="301">
        <v>180</v>
      </c>
      <c r="E52" s="204">
        <v>60</v>
      </c>
      <c r="F52" s="204"/>
      <c r="G52" s="64"/>
      <c r="H52" s="64"/>
      <c r="I52" s="64"/>
      <c r="J52" s="64"/>
      <c r="K52" s="242">
        <v>480</v>
      </c>
      <c r="L52" s="64"/>
      <c r="M52" s="64"/>
      <c r="N52" s="238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98"/>
      <c r="AC52" s="190"/>
      <c r="AD52" s="190"/>
      <c r="AE52" s="190"/>
      <c r="AF52" s="190"/>
      <c r="AG52" s="190"/>
      <c r="AH52" s="190"/>
      <c r="AI52" s="190"/>
      <c r="AJ52" s="190"/>
      <c r="AK52" s="190">
        <v>46</v>
      </c>
      <c r="AL52" s="190"/>
      <c r="AM52" s="116"/>
      <c r="AN52" s="117"/>
    </row>
    <row r="53" spans="1:40">
      <c r="A53" s="199"/>
      <c r="B53" s="304"/>
      <c r="C53" s="226"/>
      <c r="D53" s="301"/>
      <c r="E53" s="204"/>
      <c r="F53" s="204"/>
      <c r="G53" s="64"/>
      <c r="H53" s="64"/>
      <c r="I53" s="64"/>
      <c r="J53" s="64"/>
      <c r="K53" s="98"/>
      <c r="L53" s="64"/>
      <c r="M53" s="64"/>
      <c r="N53" s="238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241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16"/>
      <c r="AN53" s="117"/>
    </row>
    <row r="54" spans="1:40">
      <c r="A54" s="305"/>
      <c r="B54" s="304"/>
      <c r="C54" s="221"/>
      <c r="D54" s="202"/>
      <c r="E54" s="203"/>
      <c r="F54" s="204"/>
      <c r="G54" s="64"/>
      <c r="H54" s="64"/>
      <c r="I54" s="64"/>
      <c r="J54" s="64"/>
      <c r="K54" s="98"/>
      <c r="L54" s="64"/>
      <c r="M54" s="64"/>
      <c r="N54" s="238"/>
      <c r="O54" s="64"/>
      <c r="P54" s="64"/>
      <c r="Q54" s="64"/>
      <c r="R54" s="64"/>
      <c r="S54" s="64"/>
      <c r="T54" s="64"/>
      <c r="U54" s="64"/>
      <c r="V54" s="64"/>
      <c r="W54" s="64"/>
      <c r="X54" s="110"/>
      <c r="Y54" s="110"/>
      <c r="Z54" s="64"/>
      <c r="AA54" s="64"/>
      <c r="AB54" s="98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116"/>
      <c r="AN54" s="117"/>
    </row>
    <row r="55" spans="1:40">
      <c r="A55" s="305"/>
      <c r="B55" s="205"/>
      <c r="C55" s="201"/>
      <c r="D55" s="202"/>
      <c r="E55" s="203"/>
      <c r="F55" s="204"/>
      <c r="G55" s="190"/>
      <c r="H55" s="190"/>
      <c r="I55" s="190"/>
      <c r="J55" s="190"/>
      <c r="K55" s="237"/>
      <c r="L55" s="190"/>
      <c r="M55" s="190"/>
      <c r="N55" s="241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10"/>
      <c r="Z55" s="190"/>
      <c r="AA55" s="190"/>
      <c r="AB55" s="237"/>
      <c r="AC55" s="190"/>
      <c r="AD55" s="190"/>
      <c r="AE55" s="190"/>
      <c r="AF55" s="190"/>
      <c r="AG55" s="190"/>
      <c r="AH55" s="190"/>
      <c r="AI55" s="190"/>
      <c r="AJ55" s="190"/>
      <c r="AK55" s="311"/>
      <c r="AL55" s="190"/>
      <c r="AM55" s="116"/>
      <c r="AN55" s="117"/>
    </row>
    <row r="56" ht="28" spans="1:40">
      <c r="A56" s="199">
        <v>56.06</v>
      </c>
      <c r="B56" s="306" t="s">
        <v>500</v>
      </c>
      <c r="C56" s="201" t="s">
        <v>441</v>
      </c>
      <c r="D56" s="202">
        <v>80</v>
      </c>
      <c r="E56" s="203">
        <v>146</v>
      </c>
      <c r="F56" s="204"/>
      <c r="G56" s="190"/>
      <c r="H56" s="190"/>
      <c r="I56" s="190"/>
      <c r="J56" s="239">
        <v>220</v>
      </c>
      <c r="K56" s="237"/>
      <c r="L56" s="190"/>
      <c r="M56" s="190"/>
      <c r="N56" s="241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10">
        <v>380</v>
      </c>
      <c r="Z56" s="190"/>
      <c r="AA56" s="190"/>
      <c r="AB56" s="237"/>
      <c r="AC56" s="246"/>
      <c r="AD56" s="246"/>
      <c r="AE56" s="246"/>
      <c r="AF56" s="246"/>
      <c r="AG56" s="246"/>
      <c r="AH56" s="246"/>
      <c r="AI56" s="246"/>
      <c r="AJ56" s="246"/>
      <c r="AK56" s="311">
        <v>250</v>
      </c>
      <c r="AL56" s="246"/>
      <c r="AM56" s="116"/>
      <c r="AN56" s="117"/>
    </row>
    <row r="57" spans="1:40">
      <c r="A57" s="199"/>
      <c r="B57" s="289"/>
      <c r="C57" s="201"/>
      <c r="D57" s="202"/>
      <c r="E57" s="203"/>
      <c r="F57" s="204"/>
      <c r="G57" s="190"/>
      <c r="H57" s="190"/>
      <c r="I57" s="190"/>
      <c r="J57" s="190"/>
      <c r="K57" s="237"/>
      <c r="L57" s="190"/>
      <c r="M57" s="190"/>
      <c r="N57" s="241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237"/>
      <c r="AC57" s="190"/>
      <c r="AD57" s="190"/>
      <c r="AE57" s="190"/>
      <c r="AF57" s="190"/>
      <c r="AG57" s="190"/>
      <c r="AH57" s="190"/>
      <c r="AI57" s="190"/>
      <c r="AJ57" s="190"/>
      <c r="AK57" s="311"/>
      <c r="AL57" s="190"/>
      <c r="AM57" s="116"/>
      <c r="AN57" s="117"/>
    </row>
    <row r="58" spans="1:40">
      <c r="A58" s="199"/>
      <c r="B58" s="289"/>
      <c r="C58" s="201"/>
      <c r="D58" s="202"/>
      <c r="E58" s="203"/>
      <c r="F58" s="204"/>
      <c r="G58" s="190"/>
      <c r="H58" s="190"/>
      <c r="I58" s="190"/>
      <c r="J58" s="190"/>
      <c r="K58" s="237"/>
      <c r="L58" s="190"/>
      <c r="M58" s="190"/>
      <c r="N58" s="241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237"/>
      <c r="AC58" s="190"/>
      <c r="AD58" s="190"/>
      <c r="AE58" s="190"/>
      <c r="AF58" s="190"/>
      <c r="AG58" s="190"/>
      <c r="AH58" s="190"/>
      <c r="AI58" s="190"/>
      <c r="AJ58" s="190"/>
      <c r="AK58" s="241"/>
      <c r="AL58" s="190"/>
      <c r="AM58" s="116"/>
      <c r="AN58" s="117"/>
    </row>
    <row r="59" spans="1:40">
      <c r="A59" s="199">
        <v>56.07</v>
      </c>
      <c r="B59" s="289" t="s">
        <v>501</v>
      </c>
      <c r="C59" s="201"/>
      <c r="D59" s="288"/>
      <c r="E59" s="204"/>
      <c r="F59" s="204"/>
      <c r="G59" s="190"/>
      <c r="H59" s="190"/>
      <c r="I59" s="190"/>
      <c r="J59" s="190"/>
      <c r="K59" s="237"/>
      <c r="L59" s="190"/>
      <c r="M59" s="190"/>
      <c r="N59" s="241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237"/>
      <c r="AC59" s="246"/>
      <c r="AD59" s="246"/>
      <c r="AE59" s="246"/>
      <c r="AF59" s="246"/>
      <c r="AG59" s="246"/>
      <c r="AH59" s="246"/>
      <c r="AI59" s="246"/>
      <c r="AJ59" s="246"/>
      <c r="AK59" s="312"/>
      <c r="AL59" s="246"/>
      <c r="AM59" s="116"/>
      <c r="AN59" s="117"/>
    </row>
    <row r="60" spans="1:40">
      <c r="A60" s="199"/>
      <c r="B60" s="289"/>
      <c r="C60" s="201"/>
      <c r="D60" s="301"/>
      <c r="E60" s="204"/>
      <c r="F60" s="204"/>
      <c r="G60" s="190"/>
      <c r="H60" s="190"/>
      <c r="I60" s="190"/>
      <c r="J60" s="190"/>
      <c r="K60" s="237"/>
      <c r="L60" s="190"/>
      <c r="M60" s="190"/>
      <c r="N60" s="241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237"/>
      <c r="AC60" s="310"/>
      <c r="AD60" s="310"/>
      <c r="AE60" s="310"/>
      <c r="AF60" s="310"/>
      <c r="AG60" s="310"/>
      <c r="AH60" s="310"/>
      <c r="AI60" s="310"/>
      <c r="AJ60" s="310"/>
      <c r="AK60" s="241"/>
      <c r="AL60" s="310"/>
      <c r="AM60" s="116"/>
      <c r="AN60" s="117"/>
    </row>
    <row r="61" spans="1:40">
      <c r="A61" s="191">
        <v>56.09</v>
      </c>
      <c r="B61" s="307" t="s">
        <v>502</v>
      </c>
      <c r="C61" s="173"/>
      <c r="D61" s="188"/>
      <c r="E61" s="204"/>
      <c r="F61" s="204"/>
      <c r="G61" s="204"/>
      <c r="H61" s="204"/>
      <c r="I61" s="204"/>
      <c r="J61" s="204"/>
      <c r="K61" s="252"/>
      <c r="L61" s="204"/>
      <c r="M61" s="204"/>
      <c r="N61" s="203"/>
      <c r="O61" s="204"/>
      <c r="P61" s="204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237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116"/>
      <c r="AN61" s="117"/>
    </row>
    <row r="62" spans="1:40">
      <c r="A62" s="191"/>
      <c r="B62" s="222" t="s">
        <v>503</v>
      </c>
      <c r="C62" s="173" t="s">
        <v>242</v>
      </c>
      <c r="D62" s="188">
        <v>2</v>
      </c>
      <c r="E62" s="204"/>
      <c r="F62" s="308"/>
      <c r="G62" s="204"/>
      <c r="H62" s="204"/>
      <c r="I62" s="204"/>
      <c r="J62" s="239">
        <v>200</v>
      </c>
      <c r="K62" s="252"/>
      <c r="L62" s="204"/>
      <c r="M62" s="204"/>
      <c r="N62" s="308"/>
      <c r="O62" s="204"/>
      <c r="P62" s="204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237"/>
      <c r="AC62" s="310"/>
      <c r="AD62" s="310"/>
      <c r="AE62" s="310"/>
      <c r="AF62" s="310"/>
      <c r="AG62" s="310"/>
      <c r="AH62" s="310"/>
      <c r="AI62" s="310"/>
      <c r="AJ62" s="310"/>
      <c r="AK62" s="310"/>
      <c r="AL62" s="310"/>
      <c r="AM62" s="116"/>
      <c r="AN62" s="117"/>
    </row>
    <row r="63" spans="1:40">
      <c r="A63" s="191"/>
      <c r="B63" s="222" t="s">
        <v>504</v>
      </c>
      <c r="C63" s="173" t="s">
        <v>242</v>
      </c>
      <c r="D63" s="188">
        <v>2</v>
      </c>
      <c r="E63" s="204"/>
      <c r="F63" s="308"/>
      <c r="G63" s="204"/>
      <c r="H63" s="204"/>
      <c r="I63" s="204"/>
      <c r="J63" s="239">
        <v>600</v>
      </c>
      <c r="K63" s="252"/>
      <c r="L63" s="204"/>
      <c r="M63" s="204"/>
      <c r="N63" s="308"/>
      <c r="O63" s="204"/>
      <c r="P63" s="204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237"/>
      <c r="AC63" s="310"/>
      <c r="AD63" s="310"/>
      <c r="AE63" s="310"/>
      <c r="AF63" s="310"/>
      <c r="AG63" s="310"/>
      <c r="AH63" s="310"/>
      <c r="AI63" s="310"/>
      <c r="AJ63" s="310"/>
      <c r="AK63" s="310"/>
      <c r="AL63" s="310"/>
      <c r="AM63" s="116"/>
      <c r="AN63" s="117"/>
    </row>
    <row r="64" spans="1:40">
      <c r="A64" s="199"/>
      <c r="B64" s="289"/>
      <c r="C64" s="201"/>
      <c r="D64" s="288"/>
      <c r="E64" s="204"/>
      <c r="F64" s="204"/>
      <c r="G64" s="190"/>
      <c r="H64" s="190"/>
      <c r="I64" s="190"/>
      <c r="J64" s="190"/>
      <c r="K64" s="237"/>
      <c r="L64" s="190"/>
      <c r="M64" s="190"/>
      <c r="N64" s="241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237"/>
      <c r="AC64" s="246"/>
      <c r="AD64" s="246"/>
      <c r="AE64" s="246"/>
      <c r="AF64" s="246"/>
      <c r="AG64" s="246"/>
      <c r="AH64" s="246"/>
      <c r="AI64" s="246"/>
      <c r="AJ64" s="246"/>
      <c r="AK64" s="312"/>
      <c r="AL64" s="246"/>
      <c r="AM64" s="116"/>
      <c r="AN64" s="117"/>
    </row>
    <row r="65" spans="1:40">
      <c r="A65" s="199"/>
      <c r="B65" s="289"/>
      <c r="C65" s="201"/>
      <c r="D65" s="301"/>
      <c r="E65" s="204"/>
      <c r="F65" s="204"/>
      <c r="G65" s="190"/>
      <c r="H65" s="190"/>
      <c r="I65" s="190"/>
      <c r="J65" s="190"/>
      <c r="K65" s="237"/>
      <c r="L65" s="190"/>
      <c r="M65" s="190"/>
      <c r="N65" s="241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237"/>
      <c r="AC65" s="310"/>
      <c r="AD65" s="310"/>
      <c r="AE65" s="310"/>
      <c r="AF65" s="310"/>
      <c r="AG65" s="310"/>
      <c r="AH65" s="310"/>
      <c r="AI65" s="310"/>
      <c r="AJ65" s="310"/>
      <c r="AK65" s="241"/>
      <c r="AL65" s="310"/>
      <c r="AM65" s="116"/>
      <c r="AN65" s="117"/>
    </row>
    <row r="66" spans="1:40">
      <c r="A66" s="191"/>
      <c r="B66" s="307"/>
      <c r="C66" s="173"/>
      <c r="D66" s="188"/>
      <c r="E66" s="204"/>
      <c r="F66" s="204"/>
      <c r="G66" s="204"/>
      <c r="H66" s="204"/>
      <c r="I66" s="204"/>
      <c r="J66" s="204"/>
      <c r="K66" s="252"/>
      <c r="L66" s="204"/>
      <c r="M66" s="204"/>
      <c r="N66" s="203"/>
      <c r="O66" s="204"/>
      <c r="P66" s="204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237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116"/>
      <c r="AN66" s="117"/>
    </row>
    <row r="67" spans="1:40">
      <c r="A67" s="227" t="s">
        <v>505</v>
      </c>
      <c r="B67" s="315" t="s">
        <v>506</v>
      </c>
      <c r="C67" s="229"/>
      <c r="D67" s="301"/>
      <c r="E67" s="231"/>
      <c r="F67" s="231"/>
      <c r="G67" s="231"/>
      <c r="H67" s="231"/>
      <c r="I67" s="231"/>
      <c r="J67" s="231"/>
      <c r="K67" s="231"/>
      <c r="L67" s="241"/>
      <c r="M67" s="241"/>
      <c r="N67" s="231"/>
      <c r="O67" s="243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116"/>
      <c r="AN67" s="253"/>
    </row>
    <row r="68" spans="1:40">
      <c r="A68" s="227"/>
      <c r="B68" s="228"/>
      <c r="C68" s="229"/>
      <c r="D68" s="202"/>
      <c r="E68" s="231"/>
      <c r="F68" s="231"/>
      <c r="G68" s="231"/>
      <c r="H68" s="231"/>
      <c r="I68" s="231"/>
      <c r="J68" s="231"/>
      <c r="K68" s="231"/>
      <c r="L68" s="231"/>
      <c r="M68" s="241"/>
      <c r="N68" s="231"/>
      <c r="O68" s="243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116"/>
      <c r="AN68" s="253"/>
    </row>
    <row r="69" spans="1:40">
      <c r="A69" s="316" t="s">
        <v>507</v>
      </c>
      <c r="B69" s="228" t="s">
        <v>508</v>
      </c>
      <c r="C69" s="317" t="s">
        <v>136</v>
      </c>
      <c r="D69" s="318">
        <v>12</v>
      </c>
      <c r="E69" s="319">
        <v>460</v>
      </c>
      <c r="F69" s="319"/>
      <c r="G69" s="319"/>
      <c r="H69" s="319"/>
      <c r="I69" s="319"/>
      <c r="J69" s="239">
        <v>400</v>
      </c>
      <c r="K69" s="319"/>
      <c r="L69" s="319"/>
      <c r="M69" s="241"/>
      <c r="N69" s="319"/>
      <c r="O69" s="324"/>
      <c r="P69" s="325"/>
      <c r="Q69" s="325"/>
      <c r="R69" s="325"/>
      <c r="S69" s="325"/>
      <c r="T69" s="325"/>
      <c r="U69" s="325"/>
      <c r="V69" s="325"/>
      <c r="W69" s="325"/>
      <c r="X69" s="110">
        <v>210</v>
      </c>
      <c r="Y69" s="325"/>
      <c r="Z69" s="325"/>
      <c r="AA69" s="325"/>
      <c r="AB69" s="64">
        <v>500</v>
      </c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116"/>
      <c r="AN69" s="253"/>
    </row>
    <row r="70" spans="1:40">
      <c r="A70" s="199"/>
      <c r="B70" s="228" t="s">
        <v>509</v>
      </c>
      <c r="C70" s="320"/>
      <c r="D70" s="318"/>
      <c r="E70" s="319"/>
      <c r="F70" s="319"/>
      <c r="G70" s="319"/>
      <c r="H70" s="319"/>
      <c r="I70" s="319"/>
      <c r="J70" s="319"/>
      <c r="K70" s="319"/>
      <c r="L70" s="319"/>
      <c r="M70" s="241"/>
      <c r="N70" s="319"/>
      <c r="O70" s="324"/>
      <c r="P70" s="325"/>
      <c r="Q70" s="325"/>
      <c r="R70" s="325"/>
      <c r="S70" s="325"/>
      <c r="T70" s="325"/>
      <c r="U70" s="325"/>
      <c r="V70" s="325"/>
      <c r="W70" s="325"/>
      <c r="X70" s="110"/>
      <c r="Y70" s="325"/>
      <c r="Z70" s="325"/>
      <c r="AA70" s="325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116"/>
      <c r="AN70" s="253"/>
    </row>
    <row r="71" spans="1:40">
      <c r="A71" s="321"/>
      <c r="B71" s="322"/>
      <c r="C71" s="320"/>
      <c r="D71" s="318"/>
      <c r="E71" s="319"/>
      <c r="F71" s="319"/>
      <c r="G71" s="319"/>
      <c r="H71" s="319"/>
      <c r="I71" s="319"/>
      <c r="J71" s="319"/>
      <c r="K71" s="319"/>
      <c r="L71" s="319"/>
      <c r="M71" s="241"/>
      <c r="N71" s="319"/>
      <c r="O71" s="324"/>
      <c r="P71" s="325"/>
      <c r="Q71" s="325"/>
      <c r="R71" s="325"/>
      <c r="S71" s="325"/>
      <c r="T71" s="325"/>
      <c r="U71" s="325"/>
      <c r="V71" s="325"/>
      <c r="W71" s="325"/>
      <c r="X71" s="110"/>
      <c r="Y71" s="325"/>
      <c r="Z71" s="325"/>
      <c r="AA71" s="325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116"/>
      <c r="AN71" s="253"/>
    </row>
    <row r="72" spans="1:40">
      <c r="A72" s="191"/>
      <c r="B72" s="222"/>
      <c r="C72" s="173"/>
      <c r="D72" s="188"/>
      <c r="E72" s="204"/>
      <c r="F72" s="308"/>
      <c r="G72" s="204"/>
      <c r="H72" s="204"/>
      <c r="I72" s="204"/>
      <c r="J72" s="241"/>
      <c r="K72" s="252"/>
      <c r="L72" s="204"/>
      <c r="M72" s="204"/>
      <c r="N72" s="308"/>
      <c r="O72" s="204"/>
      <c r="P72" s="204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237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116"/>
      <c r="AN72" s="117"/>
    </row>
    <row r="73" spans="1:40">
      <c r="A73" s="191"/>
      <c r="B73" s="222"/>
      <c r="C73" s="173"/>
      <c r="D73" s="188"/>
      <c r="E73" s="204"/>
      <c r="F73" s="308"/>
      <c r="G73" s="204"/>
      <c r="H73" s="204"/>
      <c r="I73" s="204"/>
      <c r="J73" s="241"/>
      <c r="K73" s="252"/>
      <c r="L73" s="204"/>
      <c r="M73" s="204"/>
      <c r="N73" s="308"/>
      <c r="O73" s="204"/>
      <c r="P73" s="204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237"/>
      <c r="AC73" s="310"/>
      <c r="AD73" s="310"/>
      <c r="AE73" s="310"/>
      <c r="AF73" s="310"/>
      <c r="AG73" s="310"/>
      <c r="AH73" s="310"/>
      <c r="AI73" s="310"/>
      <c r="AJ73" s="310"/>
      <c r="AK73" s="310"/>
      <c r="AL73" s="310"/>
      <c r="AM73" s="116"/>
      <c r="AN73" s="117"/>
    </row>
    <row r="74" spans="1:40">
      <c r="A74" s="191"/>
      <c r="B74" s="222"/>
      <c r="C74" s="173"/>
      <c r="D74" s="188"/>
      <c r="E74" s="204"/>
      <c r="F74" s="308"/>
      <c r="G74" s="204"/>
      <c r="H74" s="204"/>
      <c r="I74" s="204"/>
      <c r="J74" s="241"/>
      <c r="K74" s="252"/>
      <c r="L74" s="204"/>
      <c r="M74" s="204"/>
      <c r="N74" s="308"/>
      <c r="O74" s="204"/>
      <c r="P74" s="204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237"/>
      <c r="AC74" s="310"/>
      <c r="AD74" s="310"/>
      <c r="AE74" s="310"/>
      <c r="AF74" s="310"/>
      <c r="AG74" s="310"/>
      <c r="AH74" s="310"/>
      <c r="AI74" s="310"/>
      <c r="AJ74" s="310"/>
      <c r="AK74" s="310"/>
      <c r="AL74" s="310"/>
      <c r="AM74" s="116"/>
      <c r="AN74" s="117"/>
    </row>
    <row r="75" spans="1:40">
      <c r="A75" s="191"/>
      <c r="B75" s="222"/>
      <c r="C75" s="173"/>
      <c r="D75" s="188"/>
      <c r="E75" s="204"/>
      <c r="F75" s="308"/>
      <c r="G75" s="204"/>
      <c r="H75" s="204"/>
      <c r="I75" s="204"/>
      <c r="J75" s="241"/>
      <c r="K75" s="252"/>
      <c r="L75" s="204"/>
      <c r="M75" s="204"/>
      <c r="N75" s="308"/>
      <c r="O75" s="204"/>
      <c r="P75" s="204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237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116"/>
      <c r="AN75" s="117"/>
    </row>
    <row r="76" spans="1:40">
      <c r="A76" s="191"/>
      <c r="B76" s="222"/>
      <c r="C76" s="173"/>
      <c r="D76" s="188"/>
      <c r="E76" s="204"/>
      <c r="F76" s="308"/>
      <c r="G76" s="204"/>
      <c r="H76" s="204"/>
      <c r="I76" s="204"/>
      <c r="J76" s="241"/>
      <c r="K76" s="252"/>
      <c r="L76" s="204"/>
      <c r="M76" s="204"/>
      <c r="N76" s="308"/>
      <c r="O76" s="204"/>
      <c r="P76" s="204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237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116"/>
      <c r="AN76" s="117"/>
    </row>
    <row r="77" spans="1:40">
      <c r="A77" s="191"/>
      <c r="B77" s="222"/>
      <c r="C77" s="173"/>
      <c r="D77" s="188"/>
      <c r="E77" s="204"/>
      <c r="F77" s="308"/>
      <c r="G77" s="204"/>
      <c r="H77" s="204"/>
      <c r="I77" s="204"/>
      <c r="J77" s="241"/>
      <c r="K77" s="252"/>
      <c r="L77" s="204"/>
      <c r="M77" s="204"/>
      <c r="N77" s="308"/>
      <c r="O77" s="204"/>
      <c r="P77" s="204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237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116"/>
      <c r="AN77" s="117"/>
    </row>
    <row r="78" spans="1:40">
      <c r="A78" s="191"/>
      <c r="B78" s="222"/>
      <c r="C78" s="173"/>
      <c r="D78" s="188"/>
      <c r="E78" s="204"/>
      <c r="F78" s="308"/>
      <c r="G78" s="204"/>
      <c r="H78" s="204"/>
      <c r="I78" s="204"/>
      <c r="J78" s="241"/>
      <c r="K78" s="252"/>
      <c r="L78" s="204"/>
      <c r="M78" s="204"/>
      <c r="N78" s="308"/>
      <c r="O78" s="204"/>
      <c r="P78" s="204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237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116"/>
      <c r="AN78" s="117"/>
    </row>
    <row r="79" ht="14.75" spans="1:40">
      <c r="A79" s="191"/>
      <c r="B79" s="222"/>
      <c r="C79" s="173"/>
      <c r="D79" s="188"/>
      <c r="E79" s="204"/>
      <c r="F79" s="308"/>
      <c r="G79" s="204"/>
      <c r="H79" s="204"/>
      <c r="I79" s="204"/>
      <c r="J79" s="241"/>
      <c r="K79" s="252"/>
      <c r="L79" s="204"/>
      <c r="M79" s="204"/>
      <c r="N79" s="308"/>
      <c r="O79" s="204"/>
      <c r="P79" s="204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237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116"/>
      <c r="AN79" s="117"/>
    </row>
    <row r="80" ht="18" customHeight="1" spans="1:40">
      <c r="A80" s="174"/>
      <c r="B80" s="175" t="s">
        <v>94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76"/>
      <c r="AN80" s="115"/>
    </row>
    <row r="81" spans="1:40">
      <c r="A81" s="323"/>
      <c r="AN81" s="253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80:AM80"/>
  </mergeCells>
  <conditionalFormatting sqref="AM1:AM2;AM4;AM6:AM9;AM81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2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90"/>
  <sheetViews>
    <sheetView view="pageBreakPreview" zoomScale="55" zoomScalePageLayoutView="60" zoomScaleNormal="90" topLeftCell="A4" workbookViewId="0">
      <selection activeCell="D28" sqref="D28"/>
    </sheetView>
  </sheetViews>
  <sheetFormatPr defaultColWidth="9.10909090909091" defaultRowHeight="14"/>
  <cols>
    <col min="1" max="1" width="9.44545454545455" style="33" customWidth="1"/>
    <col min="2" max="2" width="53.4454545454545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39"/>
      <c r="Y4" s="112"/>
    </row>
    <row r="5" ht="13.95" customHeight="1" spans="1:40">
      <c r="A5" s="39" t="s">
        <v>510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22">
      <c r="A6" s="4"/>
      <c r="F6" s="108"/>
      <c r="H6" s="108"/>
      <c r="J6" s="108"/>
      <c r="L6" s="108"/>
      <c r="N6" s="108"/>
      <c r="P6" s="108"/>
      <c r="R6" s="108"/>
      <c r="T6" s="108"/>
      <c r="V6" s="108"/>
    </row>
    <row r="7" ht="14.75" spans="1:22">
      <c r="A7" s="4" t="s">
        <v>173</v>
      </c>
      <c r="F7" s="108"/>
      <c r="H7" s="108"/>
      <c r="J7" s="108"/>
      <c r="L7" s="108"/>
      <c r="N7" s="108"/>
      <c r="P7" s="108"/>
      <c r="R7" s="108"/>
      <c r="T7" s="108"/>
      <c r="V7" s="108"/>
    </row>
    <row r="8" ht="14.75" spans="1:40">
      <c r="A8" s="41" t="s">
        <v>39</v>
      </c>
      <c r="B8" s="42" t="s">
        <v>40</v>
      </c>
      <c r="C8" s="43" t="s">
        <v>41</v>
      </c>
      <c r="D8" s="44" t="s">
        <v>42</v>
      </c>
      <c r="E8" s="45" t="s">
        <v>43</v>
      </c>
      <c r="F8" s="46" t="s">
        <v>43</v>
      </c>
      <c r="G8" s="89" t="s">
        <v>43</v>
      </c>
      <c r="H8" s="45" t="s">
        <v>43</v>
      </c>
      <c r="I8" s="45" t="s">
        <v>43</v>
      </c>
      <c r="J8" s="46" t="s">
        <v>43</v>
      </c>
      <c r="K8" s="45" t="s">
        <v>43</v>
      </c>
      <c r="L8" s="45" t="s">
        <v>43</v>
      </c>
      <c r="M8" s="45" t="s">
        <v>43</v>
      </c>
      <c r="N8" s="46" t="s">
        <v>43</v>
      </c>
      <c r="O8" s="45" t="s">
        <v>43</v>
      </c>
      <c r="P8" s="45" t="s">
        <v>43</v>
      </c>
      <c r="Q8" s="245" t="s">
        <v>43</v>
      </c>
      <c r="R8" s="245" t="s">
        <v>43</v>
      </c>
      <c r="S8" s="245" t="s">
        <v>43</v>
      </c>
      <c r="T8" s="245" t="s">
        <v>43</v>
      </c>
      <c r="U8" s="245" t="s">
        <v>43</v>
      </c>
      <c r="V8" s="245" t="s">
        <v>43</v>
      </c>
      <c r="W8" s="245" t="s">
        <v>43</v>
      </c>
      <c r="X8" s="245" t="s">
        <v>43</v>
      </c>
      <c r="Y8" s="245" t="s">
        <v>43</v>
      </c>
      <c r="Z8" s="245" t="s">
        <v>43</v>
      </c>
      <c r="AA8" s="245" t="s">
        <v>43</v>
      </c>
      <c r="AB8" s="245" t="s">
        <v>43</v>
      </c>
      <c r="AC8" s="45" t="s">
        <v>43</v>
      </c>
      <c r="AD8" s="45" t="s">
        <v>43</v>
      </c>
      <c r="AE8" s="45" t="s">
        <v>43</v>
      </c>
      <c r="AF8" s="45" t="s">
        <v>43</v>
      </c>
      <c r="AG8" s="45" t="s">
        <v>43</v>
      </c>
      <c r="AH8" s="45" t="s">
        <v>43</v>
      </c>
      <c r="AI8" s="45" t="s">
        <v>43</v>
      </c>
      <c r="AJ8" s="89" t="s">
        <v>44</v>
      </c>
      <c r="AK8" s="89" t="s">
        <v>44</v>
      </c>
      <c r="AL8" s="45" t="s">
        <v>44</v>
      </c>
      <c r="AM8" s="168" t="s">
        <v>511</v>
      </c>
      <c r="AN8" s="115" t="s">
        <v>46</v>
      </c>
    </row>
    <row r="9" spans="1:40">
      <c r="A9" s="48"/>
      <c r="B9" s="254"/>
      <c r="C9" s="134"/>
      <c r="D9" s="51"/>
      <c r="E9" s="185"/>
      <c r="F9" s="184"/>
      <c r="G9" s="235"/>
      <c r="H9" s="184"/>
      <c r="I9" s="185"/>
      <c r="J9" s="236"/>
      <c r="K9" s="185"/>
      <c r="L9" s="184"/>
      <c r="M9" s="185"/>
      <c r="N9" s="277"/>
      <c r="O9" s="185"/>
      <c r="P9" s="184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16"/>
      <c r="AN9" s="117"/>
    </row>
    <row r="10" spans="1:40">
      <c r="A10" s="48">
        <v>5700</v>
      </c>
      <c r="B10" s="255" t="s">
        <v>512</v>
      </c>
      <c r="C10" s="173"/>
      <c r="E10" s="190"/>
      <c r="F10" s="64"/>
      <c r="G10" s="237"/>
      <c r="H10" s="64"/>
      <c r="I10" s="190"/>
      <c r="J10" s="238"/>
      <c r="K10" s="190"/>
      <c r="L10" s="64"/>
      <c r="M10" s="190"/>
      <c r="N10" s="66"/>
      <c r="O10" s="190"/>
      <c r="P10" s="64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16"/>
      <c r="AN10" s="117"/>
    </row>
    <row r="11" spans="1:40">
      <c r="A11" s="74" t="s">
        <v>513</v>
      </c>
      <c r="B11" s="161" t="s">
        <v>514</v>
      </c>
      <c r="C11" s="256"/>
      <c r="D11" s="77"/>
      <c r="E11" s="257"/>
      <c r="F11" s="258"/>
      <c r="G11" s="259"/>
      <c r="H11" s="65"/>
      <c r="I11" s="190"/>
      <c r="J11" s="238"/>
      <c r="K11" s="190"/>
      <c r="L11" s="64"/>
      <c r="M11" s="190"/>
      <c r="N11" s="66"/>
      <c r="O11" s="190"/>
      <c r="P11" s="64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16"/>
      <c r="AN11" s="117"/>
    </row>
    <row r="12" spans="1:40">
      <c r="A12" s="74"/>
      <c r="B12" s="161"/>
      <c r="C12" s="256"/>
      <c r="D12" s="77"/>
      <c r="E12" s="257"/>
      <c r="F12" s="258"/>
      <c r="G12" s="259"/>
      <c r="H12" s="65"/>
      <c r="I12" s="190"/>
      <c r="J12" s="238"/>
      <c r="K12" s="190"/>
      <c r="L12" s="64"/>
      <c r="M12" s="190"/>
      <c r="N12" s="66"/>
      <c r="O12" s="190"/>
      <c r="P12" s="64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16"/>
      <c r="AN12" s="117"/>
    </row>
    <row r="13" spans="1:40">
      <c r="A13" s="85" t="s">
        <v>81</v>
      </c>
      <c r="B13" s="260" t="s">
        <v>515</v>
      </c>
      <c r="C13" s="140"/>
      <c r="D13" s="77"/>
      <c r="E13" s="258"/>
      <c r="F13" s="261"/>
      <c r="G13" s="262"/>
      <c r="H13" s="190"/>
      <c r="I13" s="190"/>
      <c r="J13" s="238"/>
      <c r="K13" s="190"/>
      <c r="L13" s="64"/>
      <c r="M13" s="190"/>
      <c r="N13" s="66"/>
      <c r="O13" s="190"/>
      <c r="P13" s="64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16"/>
      <c r="AN13" s="117"/>
    </row>
    <row r="14" spans="1:40">
      <c r="A14" s="263"/>
      <c r="B14" s="161"/>
      <c r="C14" s="140"/>
      <c r="D14" s="77"/>
      <c r="E14" s="258"/>
      <c r="F14" s="261"/>
      <c r="G14" s="262"/>
      <c r="H14" s="190"/>
      <c r="I14" s="64"/>
      <c r="J14" s="238"/>
      <c r="K14" s="64"/>
      <c r="L14" s="64"/>
      <c r="M14" s="64"/>
      <c r="N14" s="66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16"/>
      <c r="AN14" s="117"/>
    </row>
    <row r="15" spans="1:40">
      <c r="A15" s="264" t="s">
        <v>303</v>
      </c>
      <c r="B15" s="260" t="s">
        <v>516</v>
      </c>
      <c r="C15" s="140" t="s">
        <v>178</v>
      </c>
      <c r="D15" s="86">
        <v>5</v>
      </c>
      <c r="E15" s="190"/>
      <c r="F15" s="261">
        <v>4400</v>
      </c>
      <c r="G15" s="237"/>
      <c r="H15" s="190"/>
      <c r="I15" s="64"/>
      <c r="J15" s="238"/>
      <c r="K15" s="64"/>
      <c r="L15" s="99"/>
      <c r="M15" s="278" t="s">
        <v>517</v>
      </c>
      <c r="N15" s="66"/>
      <c r="O15" s="64"/>
      <c r="P15" s="64"/>
      <c r="Q15" s="64"/>
      <c r="R15" s="64"/>
      <c r="S15" s="64"/>
      <c r="T15" s="64"/>
      <c r="U15" s="64">
        <v>4800</v>
      </c>
      <c r="V15" s="64">
        <v>5600</v>
      </c>
      <c r="W15" s="64">
        <v>5200</v>
      </c>
      <c r="X15" s="110"/>
      <c r="Y15" s="110"/>
      <c r="Z15" s="64"/>
      <c r="AA15" s="64"/>
      <c r="AB15" s="64"/>
      <c r="AC15" s="64">
        <v>4500</v>
      </c>
      <c r="AD15" s="64">
        <v>5600</v>
      </c>
      <c r="AE15" s="64"/>
      <c r="AF15" s="64">
        <v>6500</v>
      </c>
      <c r="AG15" s="64"/>
      <c r="AH15" s="64"/>
      <c r="AI15" s="64">
        <v>4250</v>
      </c>
      <c r="AJ15" s="64">
        <v>6000</v>
      </c>
      <c r="AK15" s="282">
        <v>6500</v>
      </c>
      <c r="AL15" s="190">
        <v>5500</v>
      </c>
      <c r="AM15" s="116"/>
      <c r="AN15" s="117"/>
    </row>
    <row r="16" spans="1:40">
      <c r="A16" s="265"/>
      <c r="B16" s="172"/>
      <c r="C16" s="140"/>
      <c r="D16" s="86"/>
      <c r="E16" s="190"/>
      <c r="F16" s="261"/>
      <c r="G16" s="237"/>
      <c r="H16" s="190"/>
      <c r="I16" s="64"/>
      <c r="J16" s="238"/>
      <c r="K16" s="64"/>
      <c r="L16" s="99"/>
      <c r="M16" s="278"/>
      <c r="N16" s="66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190"/>
      <c r="AD16" s="190"/>
      <c r="AE16" s="190"/>
      <c r="AF16" s="190"/>
      <c r="AG16" s="190"/>
      <c r="AH16" s="190"/>
      <c r="AI16" s="190"/>
      <c r="AJ16" s="190"/>
      <c r="AK16" s="282"/>
      <c r="AL16" s="190"/>
      <c r="AM16" s="116"/>
      <c r="AN16" s="117"/>
    </row>
    <row r="17" spans="1:40">
      <c r="A17" s="85" t="s">
        <v>84</v>
      </c>
      <c r="B17" s="260" t="s">
        <v>518</v>
      </c>
      <c r="C17" s="140"/>
      <c r="D17" s="86"/>
      <c r="E17" s="190"/>
      <c r="F17" s="261"/>
      <c r="G17" s="237"/>
      <c r="H17" s="190"/>
      <c r="I17" s="64"/>
      <c r="J17" s="238"/>
      <c r="K17" s="64"/>
      <c r="L17" s="99"/>
      <c r="M17" s="278"/>
      <c r="N17" s="66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190"/>
      <c r="AD17" s="190"/>
      <c r="AE17" s="190"/>
      <c r="AF17" s="190"/>
      <c r="AG17" s="190"/>
      <c r="AH17" s="190"/>
      <c r="AI17" s="190"/>
      <c r="AJ17" s="190"/>
      <c r="AK17" s="283"/>
      <c r="AL17" s="190"/>
      <c r="AM17" s="116"/>
      <c r="AN17" s="117"/>
    </row>
    <row r="18" spans="1:40">
      <c r="A18" s="74"/>
      <c r="B18" s="161"/>
      <c r="C18" s="140"/>
      <c r="D18" s="86"/>
      <c r="E18" s="190"/>
      <c r="F18" s="261"/>
      <c r="G18" s="237"/>
      <c r="H18" s="190"/>
      <c r="I18" s="64"/>
      <c r="J18" s="238"/>
      <c r="K18" s="64"/>
      <c r="L18" s="190"/>
      <c r="M18" s="278"/>
      <c r="N18" s="66"/>
      <c r="O18" s="64"/>
      <c r="P18" s="64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241"/>
      <c r="AL18" s="190"/>
      <c r="AM18" s="116"/>
      <c r="AN18" s="117"/>
    </row>
    <row r="19" spans="1:40">
      <c r="A19" s="264" t="s">
        <v>303</v>
      </c>
      <c r="B19" s="260" t="s">
        <v>516</v>
      </c>
      <c r="C19" s="140" t="s">
        <v>178</v>
      </c>
      <c r="D19" s="86">
        <v>5</v>
      </c>
      <c r="E19" s="190"/>
      <c r="F19" s="261">
        <v>4600</v>
      </c>
      <c r="G19" s="237"/>
      <c r="H19" s="190"/>
      <c r="I19" s="64">
        <v>7000</v>
      </c>
      <c r="J19" s="238"/>
      <c r="K19" s="64"/>
      <c r="L19" s="99"/>
      <c r="M19" s="278" t="s">
        <v>519</v>
      </c>
      <c r="N19" s="66"/>
      <c r="O19" s="64"/>
      <c r="P19" s="64"/>
      <c r="Q19" s="64"/>
      <c r="R19" s="64"/>
      <c r="S19" s="64"/>
      <c r="T19" s="64">
        <v>6500</v>
      </c>
      <c r="U19" s="64">
        <v>7500</v>
      </c>
      <c r="V19" s="64"/>
      <c r="W19" s="64"/>
      <c r="X19" s="110"/>
      <c r="Y19" s="110">
        <v>5800</v>
      </c>
      <c r="Z19" s="64"/>
      <c r="AA19" s="64"/>
      <c r="AB19" s="64"/>
      <c r="AC19" s="64">
        <v>4500</v>
      </c>
      <c r="AD19" s="64">
        <v>5600</v>
      </c>
      <c r="AE19" s="64">
        <v>3800</v>
      </c>
      <c r="AF19" s="64">
        <v>6500</v>
      </c>
      <c r="AG19" s="64">
        <v>3900</v>
      </c>
      <c r="AH19" s="64"/>
      <c r="AI19" s="64">
        <v>4250</v>
      </c>
      <c r="AJ19" s="64">
        <v>6000</v>
      </c>
      <c r="AK19" s="282">
        <v>6500</v>
      </c>
      <c r="AL19" s="190">
        <v>5500</v>
      </c>
      <c r="AM19" s="116"/>
      <c r="AN19" s="117"/>
    </row>
    <row r="20" spans="1:40">
      <c r="A20" s="264"/>
      <c r="B20" s="260"/>
      <c r="C20" s="140"/>
      <c r="D20" s="86"/>
      <c r="E20" s="190"/>
      <c r="F20" s="261"/>
      <c r="G20" s="237"/>
      <c r="H20" s="190"/>
      <c r="I20" s="64"/>
      <c r="J20" s="238"/>
      <c r="K20" s="64"/>
      <c r="L20" s="190"/>
      <c r="M20" s="278"/>
      <c r="N20" s="66"/>
      <c r="O20" s="64"/>
      <c r="P20" s="64"/>
      <c r="Q20" s="64"/>
      <c r="R20" s="64"/>
      <c r="S20" s="64"/>
      <c r="T20" s="64"/>
      <c r="U20" s="64"/>
      <c r="V20" s="64"/>
      <c r="W20" s="64"/>
      <c r="X20" s="110"/>
      <c r="Y20" s="110"/>
      <c r="Z20" s="64"/>
      <c r="AA20" s="64"/>
      <c r="AB20" s="64"/>
      <c r="AC20" s="190"/>
      <c r="AD20" s="190"/>
      <c r="AE20" s="190"/>
      <c r="AF20" s="190"/>
      <c r="AG20" s="190"/>
      <c r="AH20" s="190"/>
      <c r="AI20" s="190"/>
      <c r="AJ20" s="190"/>
      <c r="AK20" s="282"/>
      <c r="AL20" s="190"/>
      <c r="AM20" s="116"/>
      <c r="AN20" s="117"/>
    </row>
    <row r="21" spans="1:40">
      <c r="A21" s="264"/>
      <c r="B21" s="260"/>
      <c r="C21" s="140"/>
      <c r="D21" s="86"/>
      <c r="E21" s="190"/>
      <c r="F21" s="261"/>
      <c r="G21" s="237"/>
      <c r="H21" s="190"/>
      <c r="I21" s="64"/>
      <c r="J21" s="238"/>
      <c r="K21" s="64"/>
      <c r="L21" s="190"/>
      <c r="M21" s="278"/>
      <c r="N21" s="66"/>
      <c r="O21" s="64"/>
      <c r="P21" s="64"/>
      <c r="Q21" s="64"/>
      <c r="R21" s="64"/>
      <c r="S21" s="64"/>
      <c r="T21" s="64"/>
      <c r="U21" s="64"/>
      <c r="V21" s="64"/>
      <c r="W21" s="64"/>
      <c r="X21" s="110"/>
      <c r="Y21" s="110"/>
      <c r="Z21" s="64"/>
      <c r="AA21" s="64"/>
      <c r="AB21" s="64"/>
      <c r="AC21" s="190"/>
      <c r="AD21" s="190"/>
      <c r="AE21" s="190"/>
      <c r="AF21" s="190"/>
      <c r="AG21" s="190"/>
      <c r="AH21" s="190"/>
      <c r="AI21" s="190"/>
      <c r="AJ21" s="190"/>
      <c r="AK21" s="282"/>
      <c r="AL21" s="190"/>
      <c r="AM21" s="116"/>
      <c r="AN21" s="117"/>
    </row>
    <row r="22" spans="1:40">
      <c r="A22" s="265"/>
      <c r="B22" s="172"/>
      <c r="C22" s="140"/>
      <c r="D22" s="86"/>
      <c r="E22" s="190"/>
      <c r="F22" s="261"/>
      <c r="G22" s="237"/>
      <c r="H22" s="190"/>
      <c r="I22" s="64"/>
      <c r="J22" s="238"/>
      <c r="K22" s="64"/>
      <c r="L22" s="190"/>
      <c r="M22" s="278"/>
      <c r="N22" s="66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190"/>
      <c r="AD22" s="190"/>
      <c r="AE22" s="190"/>
      <c r="AF22" s="190"/>
      <c r="AG22" s="190"/>
      <c r="AH22" s="190"/>
      <c r="AI22" s="190"/>
      <c r="AJ22" s="190"/>
      <c r="AK22" s="283"/>
      <c r="AL22" s="190"/>
      <c r="AM22" s="116"/>
      <c r="AN22" s="117"/>
    </row>
    <row r="23" spans="1:40">
      <c r="A23" s="85" t="s">
        <v>88</v>
      </c>
      <c r="B23" s="260" t="s">
        <v>520</v>
      </c>
      <c r="C23" s="140" t="s">
        <v>126</v>
      </c>
      <c r="D23" s="86">
        <v>45</v>
      </c>
      <c r="E23" s="190"/>
      <c r="F23" s="261">
        <v>305</v>
      </c>
      <c r="G23" s="237"/>
      <c r="H23" s="190"/>
      <c r="I23" s="64"/>
      <c r="J23" s="238"/>
      <c r="K23" s="64"/>
      <c r="L23" s="99"/>
      <c r="M23" s="278"/>
      <c r="N23" s="66"/>
      <c r="O23" s="64"/>
      <c r="P23" s="64"/>
      <c r="Q23" s="190"/>
      <c r="R23" s="190"/>
      <c r="S23" s="190"/>
      <c r="T23" s="190">
        <v>4200</v>
      </c>
      <c r="U23" s="190"/>
      <c r="V23" s="190"/>
      <c r="W23" s="190"/>
      <c r="X23" s="110">
        <v>75</v>
      </c>
      <c r="Y23" s="110">
        <v>248</v>
      </c>
      <c r="Z23" s="190"/>
      <c r="AA23" s="190"/>
      <c r="AB23" s="190"/>
      <c r="AC23" s="64">
        <v>100</v>
      </c>
      <c r="AD23" s="64">
        <v>350</v>
      </c>
      <c r="AE23" s="64">
        <v>90</v>
      </c>
      <c r="AF23" s="64">
        <v>280</v>
      </c>
      <c r="AG23" s="64">
        <v>70</v>
      </c>
      <c r="AH23" s="64"/>
      <c r="AI23" s="64">
        <v>87</v>
      </c>
      <c r="AJ23" s="64"/>
      <c r="AK23" s="282">
        <v>95</v>
      </c>
      <c r="AL23" s="190">
        <v>97</v>
      </c>
      <c r="AM23" s="116"/>
      <c r="AN23" s="117"/>
    </row>
    <row r="24" spans="1:40">
      <c r="A24" s="74"/>
      <c r="B24" s="260"/>
      <c r="C24" s="140"/>
      <c r="D24" s="86"/>
      <c r="E24" s="190"/>
      <c r="F24" s="261"/>
      <c r="G24" s="237"/>
      <c r="H24" s="190"/>
      <c r="I24" s="64"/>
      <c r="J24" s="238"/>
      <c r="K24" s="64"/>
      <c r="L24" s="99"/>
      <c r="M24" s="278"/>
      <c r="N24" s="66"/>
      <c r="O24" s="64"/>
      <c r="P24" s="64"/>
      <c r="Q24" s="64"/>
      <c r="R24" s="64"/>
      <c r="S24" s="64"/>
      <c r="T24" s="64"/>
      <c r="U24" s="64"/>
      <c r="V24" s="64"/>
      <c r="W24" s="64"/>
      <c r="X24" s="110"/>
      <c r="Y24" s="110"/>
      <c r="Z24" s="64"/>
      <c r="AA24" s="64"/>
      <c r="AB24" s="64"/>
      <c r="AC24" s="190"/>
      <c r="AD24" s="190"/>
      <c r="AE24" s="190"/>
      <c r="AF24" s="190"/>
      <c r="AG24" s="190"/>
      <c r="AH24" s="190"/>
      <c r="AI24" s="190"/>
      <c r="AJ24" s="190"/>
      <c r="AK24" s="283"/>
      <c r="AL24" s="190"/>
      <c r="AM24" s="116"/>
      <c r="AN24" s="117"/>
    </row>
    <row r="25" spans="1:40">
      <c r="A25" s="85" t="s">
        <v>192</v>
      </c>
      <c r="B25" s="260" t="s">
        <v>521</v>
      </c>
      <c r="C25" s="140" t="s">
        <v>126</v>
      </c>
      <c r="D25" s="86"/>
      <c r="E25" s="190"/>
      <c r="F25" s="261"/>
      <c r="G25" s="237"/>
      <c r="H25" s="190"/>
      <c r="I25" s="64"/>
      <c r="J25" s="238"/>
      <c r="K25" s="64"/>
      <c r="L25" s="99"/>
      <c r="M25" s="278"/>
      <c r="N25" s="66"/>
      <c r="O25" s="64"/>
      <c r="P25" s="64"/>
      <c r="Q25" s="64"/>
      <c r="R25" s="64"/>
      <c r="S25" s="64"/>
      <c r="T25" s="64"/>
      <c r="U25" s="64"/>
      <c r="V25" s="64"/>
      <c r="W25" s="64"/>
      <c r="X25" s="110"/>
      <c r="Y25" s="110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282"/>
      <c r="AL25" s="190"/>
      <c r="AM25" s="116"/>
      <c r="AN25" s="117"/>
    </row>
    <row r="26" spans="1:40">
      <c r="A26" s="74"/>
      <c r="B26" s="260"/>
      <c r="C26" s="140"/>
      <c r="D26" s="86"/>
      <c r="E26" s="190"/>
      <c r="F26" s="261"/>
      <c r="G26" s="237"/>
      <c r="H26" s="190"/>
      <c r="I26" s="64"/>
      <c r="J26" s="238"/>
      <c r="K26" s="64"/>
      <c r="L26" s="99"/>
      <c r="M26" s="278"/>
      <c r="N26" s="66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190"/>
      <c r="AD26" s="190"/>
      <c r="AE26" s="190"/>
      <c r="AF26" s="190"/>
      <c r="AG26" s="190"/>
      <c r="AH26" s="190"/>
      <c r="AI26" s="190"/>
      <c r="AJ26" s="190"/>
      <c r="AK26" s="282"/>
      <c r="AL26" s="190"/>
      <c r="AM26" s="116"/>
      <c r="AN26" s="117"/>
    </row>
    <row r="27" spans="1:40">
      <c r="A27" s="85" t="s">
        <v>131</v>
      </c>
      <c r="B27" s="260" t="s">
        <v>522</v>
      </c>
      <c r="C27" s="140"/>
      <c r="D27" s="86"/>
      <c r="E27" s="190"/>
      <c r="F27" s="261"/>
      <c r="G27" s="237"/>
      <c r="H27" s="190"/>
      <c r="I27" s="190"/>
      <c r="J27" s="238"/>
      <c r="K27" s="64"/>
      <c r="L27" s="99"/>
      <c r="M27" s="241"/>
      <c r="N27" s="66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190"/>
      <c r="AD27" s="190"/>
      <c r="AE27" s="190"/>
      <c r="AF27" s="190"/>
      <c r="AG27" s="190"/>
      <c r="AH27" s="190"/>
      <c r="AI27" s="190"/>
      <c r="AJ27" s="190"/>
      <c r="AK27" s="282"/>
      <c r="AL27" s="190"/>
      <c r="AM27" s="116"/>
      <c r="AN27" s="117"/>
    </row>
    <row r="28" spans="1:40">
      <c r="A28" s="74"/>
      <c r="B28" s="260" t="s">
        <v>523</v>
      </c>
      <c r="C28" s="140" t="s">
        <v>126</v>
      </c>
      <c r="D28" s="86">
        <v>112.5</v>
      </c>
      <c r="E28" s="190"/>
      <c r="F28" s="261">
        <v>300</v>
      </c>
      <c r="G28" s="237"/>
      <c r="H28" s="190"/>
      <c r="I28" s="64">
        <v>130</v>
      </c>
      <c r="J28" s="238"/>
      <c r="K28" s="64"/>
      <c r="L28" s="99"/>
      <c r="M28" s="278"/>
      <c r="N28" s="66"/>
      <c r="O28" s="64"/>
      <c r="P28" s="64"/>
      <c r="Q28" s="64"/>
      <c r="R28" s="64"/>
      <c r="S28" s="64"/>
      <c r="T28" s="64">
        <v>120</v>
      </c>
      <c r="U28" s="64"/>
      <c r="V28" s="64">
        <v>115</v>
      </c>
      <c r="W28" s="64">
        <v>120</v>
      </c>
      <c r="X28" s="64"/>
      <c r="Y28" s="64"/>
      <c r="Z28" s="64">
        <v>90</v>
      </c>
      <c r="AA28" s="64"/>
      <c r="AB28" s="64"/>
      <c r="AC28" s="190"/>
      <c r="AD28" s="190"/>
      <c r="AE28" s="190"/>
      <c r="AF28" s="190"/>
      <c r="AG28" s="190"/>
      <c r="AH28" s="190"/>
      <c r="AI28" s="190"/>
      <c r="AJ28" s="190"/>
      <c r="AK28" s="283"/>
      <c r="AL28" s="190"/>
      <c r="AM28" s="116"/>
      <c r="AN28" s="117"/>
    </row>
    <row r="29" spans="1:40">
      <c r="A29" s="191">
        <v>57.02</v>
      </c>
      <c r="B29" s="33" t="s">
        <v>524</v>
      </c>
      <c r="C29" s="140"/>
      <c r="D29" s="8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110"/>
      <c r="Y29" s="110"/>
      <c r="Z29" s="64"/>
      <c r="AA29" s="64"/>
      <c r="AB29" s="64"/>
      <c r="AC29" s="190"/>
      <c r="AD29" s="190"/>
      <c r="AE29" s="190"/>
      <c r="AF29" s="190"/>
      <c r="AG29" s="190"/>
      <c r="AH29" s="190"/>
      <c r="AI29" s="190"/>
      <c r="AJ29" s="190"/>
      <c r="AK29" s="282"/>
      <c r="AL29" s="190"/>
      <c r="AM29" s="116"/>
      <c r="AN29" s="117"/>
    </row>
    <row r="30" spans="1:40">
      <c r="A30" s="267"/>
      <c r="B30" s="173"/>
      <c r="C30" s="173"/>
      <c r="D30" s="268"/>
      <c r="E30" s="190"/>
      <c r="F30" s="64"/>
      <c r="G30" s="237"/>
      <c r="H30" s="190"/>
      <c r="I30" s="64"/>
      <c r="J30" s="238"/>
      <c r="K30" s="64"/>
      <c r="L30" s="190"/>
      <c r="M30" s="278"/>
      <c r="N30" s="66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190"/>
      <c r="AD30" s="190"/>
      <c r="AE30" s="190"/>
      <c r="AF30" s="190"/>
      <c r="AG30" s="190"/>
      <c r="AH30" s="190"/>
      <c r="AI30" s="190"/>
      <c r="AJ30" s="190"/>
      <c r="AK30" s="282"/>
      <c r="AL30" s="190"/>
      <c r="AM30" s="116"/>
      <c r="AN30" s="117"/>
    </row>
    <row r="31" spans="1:40">
      <c r="A31" s="265"/>
      <c r="B31" s="172"/>
      <c r="C31" s="173"/>
      <c r="E31" s="190"/>
      <c r="F31" s="64"/>
      <c r="G31" s="98"/>
      <c r="H31" s="64"/>
      <c r="I31" s="64"/>
      <c r="J31" s="238"/>
      <c r="K31" s="64"/>
      <c r="L31" s="64"/>
      <c r="M31" s="278"/>
      <c r="N31" s="6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190"/>
      <c r="AD31" s="190"/>
      <c r="AE31" s="190"/>
      <c r="AF31" s="190"/>
      <c r="AG31" s="190"/>
      <c r="AH31" s="190"/>
      <c r="AI31" s="190"/>
      <c r="AJ31" s="190"/>
      <c r="AK31" s="282"/>
      <c r="AL31" s="190"/>
      <c r="AM31" s="116"/>
      <c r="AN31" s="117"/>
    </row>
    <row r="32" spans="1:40">
      <c r="A32" s="60"/>
      <c r="B32" s="172"/>
      <c r="C32" s="173"/>
      <c r="E32" s="190"/>
      <c r="F32" s="64"/>
      <c r="G32" s="98"/>
      <c r="H32" s="64"/>
      <c r="I32" s="64"/>
      <c r="J32" s="238"/>
      <c r="K32" s="64"/>
      <c r="L32" s="64"/>
      <c r="M32" s="64"/>
      <c r="N32" s="6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16"/>
      <c r="AN32" s="117"/>
    </row>
    <row r="33" spans="1:40">
      <c r="A33" s="60">
        <v>57.06</v>
      </c>
      <c r="B33" s="254" t="s">
        <v>525</v>
      </c>
      <c r="C33" s="173"/>
      <c r="E33" s="190"/>
      <c r="F33" s="64"/>
      <c r="G33" s="98"/>
      <c r="H33" s="64"/>
      <c r="I33" s="64"/>
      <c r="J33" s="238"/>
      <c r="K33" s="64"/>
      <c r="L33" s="64"/>
      <c r="M33" s="64"/>
      <c r="N33" s="66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16"/>
      <c r="AN33" s="117"/>
    </row>
    <row r="34" spans="1:40">
      <c r="A34" s="60"/>
      <c r="B34" s="192"/>
      <c r="C34" s="173"/>
      <c r="E34" s="190"/>
      <c r="F34" s="64"/>
      <c r="G34" s="98"/>
      <c r="H34" s="64"/>
      <c r="I34" s="64"/>
      <c r="J34" s="238"/>
      <c r="K34" s="64"/>
      <c r="L34" s="64"/>
      <c r="M34" s="64"/>
      <c r="N34" s="66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190"/>
      <c r="AD34" s="190"/>
      <c r="AE34" s="190"/>
      <c r="AF34" s="190"/>
      <c r="AG34" s="190"/>
      <c r="AH34" s="190"/>
      <c r="AI34" s="190"/>
      <c r="AJ34" s="190"/>
      <c r="AK34" s="190"/>
      <c r="AL34" s="237"/>
      <c r="AM34" s="116"/>
      <c r="AN34" s="117"/>
    </row>
    <row r="35" spans="1:40">
      <c r="A35" s="60"/>
      <c r="B35" s="192" t="s">
        <v>526</v>
      </c>
      <c r="C35" s="173"/>
      <c r="E35" s="190"/>
      <c r="F35" s="64"/>
      <c r="G35" s="98"/>
      <c r="H35" s="64"/>
      <c r="I35" s="64"/>
      <c r="J35" s="238"/>
      <c r="K35" s="64"/>
      <c r="L35" s="64"/>
      <c r="M35" s="64"/>
      <c r="N35" s="66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190"/>
      <c r="AD35" s="190"/>
      <c r="AE35" s="190"/>
      <c r="AF35" s="190"/>
      <c r="AG35" s="190"/>
      <c r="AH35" s="190"/>
      <c r="AI35" s="190"/>
      <c r="AJ35" s="190"/>
      <c r="AK35" s="190"/>
      <c r="AL35" s="237"/>
      <c r="AM35" s="116"/>
      <c r="AN35" s="117"/>
    </row>
    <row r="36" spans="1:40">
      <c r="A36" s="191"/>
      <c r="B36" s="33" t="s">
        <v>527</v>
      </c>
      <c r="C36" s="173" t="s">
        <v>178</v>
      </c>
      <c r="D36" s="35">
        <v>6</v>
      </c>
      <c r="E36" s="190"/>
      <c r="F36" s="64">
        <v>1200</v>
      </c>
      <c r="G36" s="98">
        <v>712</v>
      </c>
      <c r="H36" s="64">
        <v>2500</v>
      </c>
      <c r="I36" s="64">
        <v>3500</v>
      </c>
      <c r="J36" s="238"/>
      <c r="K36" s="279">
        <v>1800</v>
      </c>
      <c r="L36" s="99">
        <v>1250</v>
      </c>
      <c r="M36" s="64"/>
      <c r="N36" s="66"/>
      <c r="O36" s="64">
        <v>2500</v>
      </c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>
        <v>1500</v>
      </c>
      <c r="AC36" s="64">
        <v>1100</v>
      </c>
      <c r="AD36" s="64">
        <v>5000</v>
      </c>
      <c r="AE36" s="64">
        <v>1250</v>
      </c>
      <c r="AF36" s="64">
        <v>3200</v>
      </c>
      <c r="AG36" s="64">
        <v>800</v>
      </c>
      <c r="AH36" s="64"/>
      <c r="AI36" s="64">
        <v>580</v>
      </c>
      <c r="AJ36" s="64">
        <v>2500</v>
      </c>
      <c r="AK36" s="282">
        <v>15000</v>
      </c>
      <c r="AL36" s="237">
        <v>5099</v>
      </c>
      <c r="AM36" s="116"/>
      <c r="AN36" s="117"/>
    </row>
    <row r="37" spans="1:40">
      <c r="A37" s="191"/>
      <c r="C37" s="173"/>
      <c r="E37" s="190"/>
      <c r="F37" s="64"/>
      <c r="G37" s="98"/>
      <c r="H37" s="64"/>
      <c r="I37" s="64"/>
      <c r="J37" s="238"/>
      <c r="K37" s="208"/>
      <c r="L37" s="99"/>
      <c r="M37" s="64"/>
      <c r="N37" s="6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284"/>
      <c r="AL37" s="237"/>
      <c r="AM37" s="116"/>
      <c r="AN37" s="117"/>
    </row>
    <row r="38" ht="28.75" spans="1:40">
      <c r="A38" s="269">
        <v>57.07</v>
      </c>
      <c r="B38" s="270" t="s">
        <v>528</v>
      </c>
      <c r="C38" s="271" t="s">
        <v>106</v>
      </c>
      <c r="D38" s="35">
        <v>1</v>
      </c>
      <c r="E38" s="272"/>
      <c r="F38" s="273"/>
      <c r="G38" s="274"/>
      <c r="H38" s="273"/>
      <c r="I38" s="280"/>
      <c r="J38" s="281"/>
      <c r="K38" s="280"/>
      <c r="L38" s="273"/>
      <c r="M38" s="280"/>
      <c r="N38" s="272"/>
      <c r="O38" s="280"/>
      <c r="P38" s="273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>
        <v>10000</v>
      </c>
      <c r="AK38" s="280"/>
      <c r="AL38" s="274"/>
      <c r="AM38" s="116"/>
      <c r="AN38" s="117"/>
    </row>
    <row r="39" spans="1:40">
      <c r="A39" s="60"/>
      <c r="B39" s="172"/>
      <c r="C39" s="173"/>
      <c r="E39" s="190"/>
      <c r="F39" s="64"/>
      <c r="G39" s="98"/>
      <c r="H39" s="64"/>
      <c r="I39" s="64"/>
      <c r="J39" s="238"/>
      <c r="K39" s="190"/>
      <c r="L39" s="64"/>
      <c r="M39" s="278"/>
      <c r="N39" s="66"/>
      <c r="O39" s="241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190"/>
      <c r="AD39" s="190"/>
      <c r="AE39" s="190"/>
      <c r="AF39" s="190"/>
      <c r="AG39" s="190"/>
      <c r="AH39" s="190"/>
      <c r="AI39" s="190"/>
      <c r="AJ39" s="190"/>
      <c r="AK39" s="282"/>
      <c r="AL39" s="190"/>
      <c r="AM39" s="116"/>
      <c r="AN39" s="117"/>
    </row>
    <row r="40" spans="1:40">
      <c r="A40" s="265"/>
      <c r="B40" s="172"/>
      <c r="C40" s="173"/>
      <c r="E40" s="190"/>
      <c r="F40" s="64"/>
      <c r="G40" s="98"/>
      <c r="H40" s="64"/>
      <c r="I40" s="64"/>
      <c r="J40" s="238"/>
      <c r="K40" s="64"/>
      <c r="L40" s="64"/>
      <c r="M40" s="278"/>
      <c r="N40" s="66"/>
      <c r="O40" s="241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117"/>
    </row>
    <row r="41" spans="1:40">
      <c r="A41" s="60"/>
      <c r="B41" s="172"/>
      <c r="C41" s="173"/>
      <c r="E41" s="190"/>
      <c r="F41" s="64"/>
      <c r="G41" s="98"/>
      <c r="H41" s="64"/>
      <c r="I41" s="64"/>
      <c r="J41" s="238"/>
      <c r="K41" s="64"/>
      <c r="L41" s="64"/>
      <c r="M41" s="278"/>
      <c r="N41" s="66"/>
      <c r="O41" s="241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117"/>
    </row>
    <row r="42" spans="1:40">
      <c r="A42" s="63"/>
      <c r="B42" s="172"/>
      <c r="C42" s="173"/>
      <c r="E42" s="190"/>
      <c r="F42" s="64"/>
      <c r="G42" s="98"/>
      <c r="H42" s="64"/>
      <c r="I42" s="64"/>
      <c r="J42" s="239"/>
      <c r="K42" s="64"/>
      <c r="L42" s="64"/>
      <c r="M42" s="278"/>
      <c r="N42" s="6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16"/>
      <c r="AN42" s="117"/>
    </row>
    <row r="43" spans="1:40">
      <c r="A43" s="60"/>
      <c r="B43" s="172"/>
      <c r="C43" s="173"/>
      <c r="E43" s="190"/>
      <c r="F43" s="64"/>
      <c r="G43" s="98"/>
      <c r="H43" s="64"/>
      <c r="I43" s="64"/>
      <c r="J43" s="238"/>
      <c r="K43" s="279"/>
      <c r="L43" s="64"/>
      <c r="M43" s="278"/>
      <c r="N43" s="6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16"/>
      <c r="AN43" s="117"/>
    </row>
    <row r="44" spans="1:40">
      <c r="A44" s="265"/>
      <c r="B44" s="172"/>
      <c r="C44" s="173"/>
      <c r="E44" s="190"/>
      <c r="F44" s="64"/>
      <c r="G44" s="98"/>
      <c r="H44" s="64"/>
      <c r="I44" s="64"/>
      <c r="J44" s="239"/>
      <c r="K44" s="279"/>
      <c r="L44" s="64"/>
      <c r="M44" s="278"/>
      <c r="N44" s="6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16"/>
      <c r="AN44" s="117"/>
    </row>
    <row r="45" spans="1:40">
      <c r="A45" s="265"/>
      <c r="B45" s="172"/>
      <c r="C45" s="173"/>
      <c r="E45" s="190"/>
      <c r="F45" s="64"/>
      <c r="G45" s="98"/>
      <c r="H45" s="64"/>
      <c r="I45" s="64"/>
      <c r="J45" s="238"/>
      <c r="K45" s="190"/>
      <c r="L45" s="64"/>
      <c r="M45" s="241"/>
      <c r="N45" s="6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16"/>
      <c r="AN45" s="117"/>
    </row>
    <row r="46" spans="1:40">
      <c r="A46" s="265"/>
      <c r="B46" s="172"/>
      <c r="C46" s="173"/>
      <c r="E46" s="190"/>
      <c r="F46" s="64"/>
      <c r="G46" s="98"/>
      <c r="H46" s="64"/>
      <c r="I46" s="64"/>
      <c r="J46" s="238"/>
      <c r="K46" s="279"/>
      <c r="L46" s="64"/>
      <c r="M46" s="241"/>
      <c r="N46" s="66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16"/>
      <c r="AN46" s="117"/>
    </row>
    <row r="47" spans="1:40">
      <c r="A47" s="265"/>
      <c r="B47" s="172"/>
      <c r="C47" s="173"/>
      <c r="E47" s="190"/>
      <c r="F47" s="64"/>
      <c r="G47" s="98"/>
      <c r="H47" s="64"/>
      <c r="I47" s="64"/>
      <c r="J47" s="238"/>
      <c r="K47" s="190"/>
      <c r="L47" s="64"/>
      <c r="M47" s="64"/>
      <c r="N47" s="66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16"/>
      <c r="AN47" s="117"/>
    </row>
    <row r="48" spans="1:40">
      <c r="A48" s="139"/>
      <c r="B48" s="222"/>
      <c r="C48" s="173"/>
      <c r="E48" s="190"/>
      <c r="F48" s="64"/>
      <c r="G48" s="98"/>
      <c r="H48" s="64"/>
      <c r="I48" s="64"/>
      <c r="J48" s="238"/>
      <c r="K48" s="64"/>
      <c r="L48" s="64"/>
      <c r="M48" s="64"/>
      <c r="N48" s="66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16"/>
      <c r="AN48" s="117"/>
    </row>
    <row r="49" spans="1:40">
      <c r="A49" s="60"/>
      <c r="B49" s="222"/>
      <c r="C49" s="173"/>
      <c r="E49" s="190"/>
      <c r="F49" s="64"/>
      <c r="G49" s="98"/>
      <c r="H49" s="64"/>
      <c r="I49" s="64"/>
      <c r="J49" s="238"/>
      <c r="K49" s="64"/>
      <c r="L49" s="64"/>
      <c r="M49" s="64"/>
      <c r="N49" s="66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16"/>
      <c r="AN49" s="117"/>
    </row>
    <row r="50" spans="1:40">
      <c r="A50" s="191"/>
      <c r="B50" s="222"/>
      <c r="C50" s="173"/>
      <c r="E50" s="190"/>
      <c r="F50" s="64"/>
      <c r="G50" s="98"/>
      <c r="H50" s="64"/>
      <c r="I50" s="64"/>
      <c r="J50" s="239"/>
      <c r="K50" s="64"/>
      <c r="L50" s="64"/>
      <c r="M50" s="64"/>
      <c r="N50" s="66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16"/>
      <c r="AN50" s="117"/>
    </row>
    <row r="51" spans="1:40">
      <c r="A51" s="60"/>
      <c r="B51" s="222"/>
      <c r="C51" s="173"/>
      <c r="E51" s="190"/>
      <c r="F51" s="64"/>
      <c r="G51" s="98"/>
      <c r="H51" s="64"/>
      <c r="I51" s="64"/>
      <c r="J51" s="241"/>
      <c r="K51" s="64"/>
      <c r="L51" s="64"/>
      <c r="M51" s="64"/>
      <c r="N51" s="66"/>
      <c r="O51" s="238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16"/>
      <c r="AN51" s="117"/>
    </row>
    <row r="52" spans="1:40">
      <c r="A52" s="139"/>
      <c r="B52" s="275"/>
      <c r="C52" s="173"/>
      <c r="E52" s="190"/>
      <c r="F52" s="64"/>
      <c r="G52" s="98"/>
      <c r="H52" s="64"/>
      <c r="I52" s="64"/>
      <c r="J52" s="241"/>
      <c r="K52" s="64"/>
      <c r="L52" s="64"/>
      <c r="M52" s="64"/>
      <c r="N52" s="66"/>
      <c r="O52" s="238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16"/>
      <c r="AN52" s="117"/>
    </row>
    <row r="53" spans="1:40">
      <c r="A53" s="139"/>
      <c r="B53" s="275"/>
      <c r="C53" s="173"/>
      <c r="E53" s="190"/>
      <c r="F53" s="64"/>
      <c r="G53" s="98"/>
      <c r="H53" s="64"/>
      <c r="I53" s="64"/>
      <c r="J53" s="241"/>
      <c r="K53" s="64"/>
      <c r="L53" s="64"/>
      <c r="M53" s="64"/>
      <c r="N53" s="66"/>
      <c r="O53" s="238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16"/>
      <c r="AN53" s="117"/>
    </row>
    <row r="54" spans="1:40">
      <c r="A54" s="139"/>
      <c r="B54" s="275"/>
      <c r="C54" s="173"/>
      <c r="E54" s="190"/>
      <c r="F54" s="64"/>
      <c r="G54" s="98"/>
      <c r="H54" s="64"/>
      <c r="I54" s="64"/>
      <c r="J54" s="241"/>
      <c r="K54" s="64"/>
      <c r="L54" s="64"/>
      <c r="M54" s="64"/>
      <c r="N54" s="66"/>
      <c r="O54" s="238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16"/>
      <c r="AN54" s="117"/>
    </row>
    <row r="55" hidden="1" spans="1:40">
      <c r="A55" s="191"/>
      <c r="B55" s="276"/>
      <c r="C55" s="173"/>
      <c r="E55" s="190"/>
      <c r="F55" s="64"/>
      <c r="G55" s="98"/>
      <c r="H55" s="64"/>
      <c r="I55" s="64"/>
      <c r="J55" s="241"/>
      <c r="K55" s="64"/>
      <c r="L55" s="64"/>
      <c r="M55" s="64"/>
      <c r="N55" s="66"/>
      <c r="O55" s="238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16"/>
      <c r="AN55" s="117"/>
    </row>
    <row r="56" hidden="1" spans="1:40">
      <c r="A56" s="60"/>
      <c r="B56" s="222"/>
      <c r="C56" s="173"/>
      <c r="E56" s="190"/>
      <c r="F56" s="64"/>
      <c r="G56" s="98"/>
      <c r="H56" s="64"/>
      <c r="I56" s="64"/>
      <c r="J56" s="238"/>
      <c r="K56" s="64"/>
      <c r="L56" s="64"/>
      <c r="M56" s="64"/>
      <c r="N56" s="66"/>
      <c r="O56" s="241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16"/>
      <c r="AN56" s="117"/>
    </row>
    <row r="57" hidden="1" spans="1:40">
      <c r="A57" s="60"/>
      <c r="B57" s="172"/>
      <c r="C57" s="173"/>
      <c r="E57" s="190"/>
      <c r="F57" s="64"/>
      <c r="G57" s="98"/>
      <c r="H57" s="64"/>
      <c r="I57" s="64"/>
      <c r="J57" s="238"/>
      <c r="K57" s="64"/>
      <c r="L57" s="64"/>
      <c r="M57" s="64"/>
      <c r="N57" s="66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16"/>
      <c r="AN57" s="117"/>
    </row>
    <row r="58" hidden="1" spans="1:40">
      <c r="A58" s="60"/>
      <c r="B58" s="254"/>
      <c r="C58" s="173"/>
      <c r="E58" s="190"/>
      <c r="F58" s="64"/>
      <c r="G58" s="98"/>
      <c r="H58" s="64"/>
      <c r="I58" s="64"/>
      <c r="J58" s="238"/>
      <c r="K58" s="64"/>
      <c r="L58" s="64"/>
      <c r="M58" s="64"/>
      <c r="N58" s="66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16"/>
      <c r="AN58" s="117"/>
    </row>
    <row r="59" hidden="1" spans="1:40">
      <c r="A59" s="60"/>
      <c r="B59" s="192"/>
      <c r="C59" s="173"/>
      <c r="E59" s="190"/>
      <c r="F59" s="64"/>
      <c r="G59" s="98"/>
      <c r="H59" s="64"/>
      <c r="I59" s="64"/>
      <c r="J59" s="238"/>
      <c r="K59" s="64"/>
      <c r="L59" s="64"/>
      <c r="M59" s="64"/>
      <c r="N59" s="66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190"/>
      <c r="AL59" s="237"/>
      <c r="AM59" s="116"/>
      <c r="AN59" s="117"/>
    </row>
    <row r="60" hidden="1" spans="1:40">
      <c r="A60" s="60"/>
      <c r="B60" s="192"/>
      <c r="C60" s="173"/>
      <c r="E60" s="190"/>
      <c r="F60" s="64"/>
      <c r="G60" s="98"/>
      <c r="H60" s="64"/>
      <c r="I60" s="64"/>
      <c r="J60" s="238"/>
      <c r="K60" s="64"/>
      <c r="L60" s="64"/>
      <c r="M60" s="64"/>
      <c r="N60" s="66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190"/>
      <c r="AL60" s="237"/>
      <c r="AM60" s="116"/>
      <c r="AN60" s="117"/>
    </row>
    <row r="61" hidden="1" spans="1:40">
      <c r="A61" s="191"/>
      <c r="C61" s="173"/>
      <c r="E61" s="190"/>
      <c r="F61" s="64"/>
      <c r="G61" s="98"/>
      <c r="H61" s="64"/>
      <c r="I61" s="64"/>
      <c r="J61" s="238"/>
      <c r="K61" s="279"/>
      <c r="L61" s="99"/>
      <c r="M61" s="64"/>
      <c r="N61" s="66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282"/>
      <c r="AL61" s="237"/>
      <c r="AM61" s="116"/>
      <c r="AN61" s="117"/>
    </row>
    <row r="62" hidden="1" spans="1:40">
      <c r="A62" s="191"/>
      <c r="C62" s="173"/>
      <c r="E62" s="190"/>
      <c r="F62" s="64"/>
      <c r="G62" s="98"/>
      <c r="H62" s="64"/>
      <c r="I62" s="64"/>
      <c r="J62" s="238"/>
      <c r="K62" s="208"/>
      <c r="L62" s="99"/>
      <c r="M62" s="64"/>
      <c r="N62" s="66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284"/>
      <c r="AL62" s="237"/>
      <c r="AM62" s="116"/>
      <c r="AN62" s="117"/>
    </row>
    <row r="63" ht="14.75" hidden="1" spans="1:40">
      <c r="A63" s="269"/>
      <c r="B63" s="270"/>
      <c r="C63" s="271"/>
      <c r="E63" s="272"/>
      <c r="F63" s="273"/>
      <c r="G63" s="274"/>
      <c r="H63" s="273"/>
      <c r="I63" s="280"/>
      <c r="J63" s="281"/>
      <c r="K63" s="280"/>
      <c r="L63" s="273"/>
      <c r="M63" s="280"/>
      <c r="N63" s="272"/>
      <c r="O63" s="280"/>
      <c r="P63" s="273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74"/>
      <c r="AM63" s="116"/>
      <c r="AN63" s="117"/>
    </row>
    <row r="64" hidden="1" spans="1:40">
      <c r="A64" s="269"/>
      <c r="B64" s="270"/>
      <c r="C64" s="271"/>
      <c r="E64" s="66"/>
      <c r="F64" s="64"/>
      <c r="G64" s="237"/>
      <c r="H64" s="64"/>
      <c r="I64" s="190"/>
      <c r="J64" s="238"/>
      <c r="K64" s="190"/>
      <c r="L64" s="64"/>
      <c r="M64" s="190"/>
      <c r="N64" s="66"/>
      <c r="O64" s="190"/>
      <c r="P64" s="64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241"/>
      <c r="AL64" s="237"/>
      <c r="AM64" s="116"/>
      <c r="AN64" s="117"/>
    </row>
    <row r="65" spans="1:40">
      <c r="A65" s="269"/>
      <c r="B65" s="270"/>
      <c r="C65" s="271"/>
      <c r="E65" s="66"/>
      <c r="F65" s="64"/>
      <c r="G65" s="237"/>
      <c r="H65" s="64"/>
      <c r="I65" s="190"/>
      <c r="J65" s="238"/>
      <c r="K65" s="190"/>
      <c r="L65" s="64"/>
      <c r="M65" s="190"/>
      <c r="N65" s="66"/>
      <c r="O65" s="190"/>
      <c r="P65" s="64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241"/>
      <c r="AL65" s="237"/>
      <c r="AM65" s="116"/>
      <c r="AN65" s="117"/>
    </row>
    <row r="66" spans="1:40">
      <c r="A66" s="269"/>
      <c r="B66" s="270"/>
      <c r="C66" s="271"/>
      <c r="E66" s="66"/>
      <c r="F66" s="64"/>
      <c r="G66" s="237"/>
      <c r="H66" s="64"/>
      <c r="I66" s="190"/>
      <c r="J66" s="238"/>
      <c r="K66" s="190"/>
      <c r="L66" s="64"/>
      <c r="M66" s="190"/>
      <c r="N66" s="66"/>
      <c r="O66" s="190"/>
      <c r="P66" s="64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241"/>
      <c r="AL66" s="237"/>
      <c r="AM66" s="116"/>
      <c r="AN66" s="117"/>
    </row>
    <row r="67" spans="1:40">
      <c r="A67" s="269"/>
      <c r="B67" s="270"/>
      <c r="C67" s="271"/>
      <c r="E67" s="66"/>
      <c r="F67" s="64"/>
      <c r="G67" s="237"/>
      <c r="H67" s="64"/>
      <c r="I67" s="190"/>
      <c r="J67" s="238"/>
      <c r="K67" s="190"/>
      <c r="L67" s="64"/>
      <c r="M67" s="190"/>
      <c r="N67" s="66"/>
      <c r="O67" s="190"/>
      <c r="P67" s="64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241"/>
      <c r="AL67" s="237"/>
      <c r="AM67" s="116"/>
      <c r="AN67" s="117"/>
    </row>
    <row r="68" spans="1:40">
      <c r="A68" s="269"/>
      <c r="B68" s="270"/>
      <c r="C68" s="271"/>
      <c r="E68" s="66"/>
      <c r="F68" s="64"/>
      <c r="G68" s="237"/>
      <c r="H68" s="64"/>
      <c r="I68" s="190"/>
      <c r="J68" s="238"/>
      <c r="K68" s="190"/>
      <c r="L68" s="64"/>
      <c r="M68" s="190"/>
      <c r="N68" s="66"/>
      <c r="O68" s="190"/>
      <c r="P68" s="64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241"/>
      <c r="AL68" s="237"/>
      <c r="AM68" s="116"/>
      <c r="AN68" s="117"/>
    </row>
    <row r="69" spans="1:40">
      <c r="A69" s="269"/>
      <c r="B69" s="270"/>
      <c r="C69" s="271"/>
      <c r="E69" s="66"/>
      <c r="F69" s="64"/>
      <c r="G69" s="237"/>
      <c r="H69" s="64"/>
      <c r="I69" s="190"/>
      <c r="J69" s="238"/>
      <c r="K69" s="190"/>
      <c r="L69" s="64"/>
      <c r="M69" s="190"/>
      <c r="N69" s="66"/>
      <c r="O69" s="190"/>
      <c r="P69" s="64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241"/>
      <c r="AL69" s="237"/>
      <c r="AM69" s="116"/>
      <c r="AN69" s="117"/>
    </row>
    <row r="70" spans="1:40">
      <c r="A70" s="269"/>
      <c r="B70" s="270"/>
      <c r="C70" s="271"/>
      <c r="E70" s="66"/>
      <c r="F70" s="64"/>
      <c r="G70" s="237"/>
      <c r="H70" s="64"/>
      <c r="I70" s="190"/>
      <c r="J70" s="238"/>
      <c r="K70" s="190"/>
      <c r="L70" s="64"/>
      <c r="M70" s="190"/>
      <c r="N70" s="66"/>
      <c r="O70" s="190"/>
      <c r="P70" s="64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241"/>
      <c r="AL70" s="237"/>
      <c r="AM70" s="116"/>
      <c r="AN70" s="117"/>
    </row>
    <row r="71" spans="1:40">
      <c r="A71" s="269"/>
      <c r="B71" s="270"/>
      <c r="C71" s="271"/>
      <c r="E71" s="66"/>
      <c r="F71" s="64"/>
      <c r="G71" s="237"/>
      <c r="H71" s="64"/>
      <c r="I71" s="190"/>
      <c r="J71" s="238"/>
      <c r="K71" s="190"/>
      <c r="L71" s="64"/>
      <c r="M71" s="190"/>
      <c r="N71" s="66"/>
      <c r="O71" s="190"/>
      <c r="P71" s="64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241"/>
      <c r="AL71" s="237"/>
      <c r="AM71" s="116"/>
      <c r="AN71" s="117"/>
    </row>
    <row r="72" spans="1:40">
      <c r="A72" s="269"/>
      <c r="B72" s="270"/>
      <c r="C72" s="271"/>
      <c r="E72" s="66"/>
      <c r="F72" s="64"/>
      <c r="G72" s="237"/>
      <c r="H72" s="64"/>
      <c r="I72" s="190"/>
      <c r="J72" s="238"/>
      <c r="K72" s="190"/>
      <c r="L72" s="64"/>
      <c r="M72" s="190"/>
      <c r="N72" s="66"/>
      <c r="O72" s="190"/>
      <c r="P72" s="64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241"/>
      <c r="AL72" s="237"/>
      <c r="AM72" s="116"/>
      <c r="AN72" s="117"/>
    </row>
    <row r="73" spans="1:40">
      <c r="A73" s="269"/>
      <c r="B73" s="270"/>
      <c r="C73" s="271"/>
      <c r="E73" s="66"/>
      <c r="F73" s="64"/>
      <c r="G73" s="237"/>
      <c r="H73" s="64"/>
      <c r="I73" s="190"/>
      <c r="J73" s="238"/>
      <c r="K73" s="190"/>
      <c r="L73" s="64"/>
      <c r="M73" s="190"/>
      <c r="N73" s="66"/>
      <c r="O73" s="190"/>
      <c r="P73" s="64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241"/>
      <c r="AL73" s="237"/>
      <c r="AM73" s="116"/>
      <c r="AN73" s="117"/>
    </row>
    <row r="74" spans="1:40">
      <c r="A74" s="269"/>
      <c r="B74" s="270"/>
      <c r="C74" s="271"/>
      <c r="E74" s="66"/>
      <c r="F74" s="64"/>
      <c r="G74" s="237"/>
      <c r="H74" s="64"/>
      <c r="I74" s="190"/>
      <c r="J74" s="238"/>
      <c r="K74" s="190"/>
      <c r="L74" s="64"/>
      <c r="M74" s="190"/>
      <c r="N74" s="66"/>
      <c r="O74" s="190"/>
      <c r="P74" s="64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241"/>
      <c r="AL74" s="237"/>
      <c r="AM74" s="116"/>
      <c r="AN74" s="117"/>
    </row>
    <row r="75" spans="1:40">
      <c r="A75" s="269"/>
      <c r="B75" s="270"/>
      <c r="C75" s="271"/>
      <c r="E75" s="66"/>
      <c r="F75" s="64"/>
      <c r="G75" s="237"/>
      <c r="H75" s="64"/>
      <c r="I75" s="190"/>
      <c r="J75" s="238"/>
      <c r="K75" s="190"/>
      <c r="L75" s="64"/>
      <c r="M75" s="190"/>
      <c r="N75" s="66"/>
      <c r="O75" s="190"/>
      <c r="P75" s="64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241"/>
      <c r="AL75" s="237"/>
      <c r="AM75" s="116"/>
      <c r="AN75" s="117"/>
    </row>
    <row r="76" spans="1:40">
      <c r="A76" s="269"/>
      <c r="B76" s="270"/>
      <c r="C76" s="271"/>
      <c r="E76" s="66"/>
      <c r="F76" s="64"/>
      <c r="G76" s="237"/>
      <c r="H76" s="64"/>
      <c r="I76" s="190"/>
      <c r="J76" s="238"/>
      <c r="K76" s="190"/>
      <c r="L76" s="64"/>
      <c r="M76" s="190"/>
      <c r="N76" s="66"/>
      <c r="O76" s="190"/>
      <c r="P76" s="64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241"/>
      <c r="AL76" s="237"/>
      <c r="AM76" s="116"/>
      <c r="AN76" s="117"/>
    </row>
    <row r="77" spans="1:40">
      <c r="A77" s="269"/>
      <c r="B77" s="270"/>
      <c r="C77" s="271"/>
      <c r="E77" s="66"/>
      <c r="F77" s="64"/>
      <c r="G77" s="237"/>
      <c r="H77" s="64"/>
      <c r="I77" s="190"/>
      <c r="J77" s="238"/>
      <c r="K77" s="190"/>
      <c r="L77" s="64"/>
      <c r="M77" s="190"/>
      <c r="N77" s="66"/>
      <c r="O77" s="190"/>
      <c r="P77" s="64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241"/>
      <c r="AL77" s="237"/>
      <c r="AM77" s="116"/>
      <c r="AN77" s="117"/>
    </row>
    <row r="78" spans="1:40">
      <c r="A78" s="269"/>
      <c r="B78" s="270"/>
      <c r="C78" s="271"/>
      <c r="E78" s="66"/>
      <c r="F78" s="64"/>
      <c r="G78" s="237"/>
      <c r="H78" s="64"/>
      <c r="I78" s="190"/>
      <c r="J78" s="238"/>
      <c r="K78" s="190"/>
      <c r="L78" s="64"/>
      <c r="M78" s="190"/>
      <c r="N78" s="66"/>
      <c r="O78" s="190"/>
      <c r="P78" s="64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241"/>
      <c r="AL78" s="237"/>
      <c r="AM78" s="116"/>
      <c r="AN78" s="117"/>
    </row>
    <row r="79" spans="1:40">
      <c r="A79" s="269"/>
      <c r="B79" s="270"/>
      <c r="C79" s="271"/>
      <c r="E79" s="66"/>
      <c r="F79" s="64"/>
      <c r="G79" s="237"/>
      <c r="H79" s="64"/>
      <c r="I79" s="190"/>
      <c r="J79" s="238"/>
      <c r="K79" s="190"/>
      <c r="L79" s="64"/>
      <c r="M79" s="190"/>
      <c r="N79" s="66"/>
      <c r="O79" s="190"/>
      <c r="P79" s="64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241"/>
      <c r="AL79" s="237"/>
      <c r="AM79" s="116"/>
      <c r="AN79" s="117"/>
    </row>
    <row r="80" spans="1:40">
      <c r="A80" s="269"/>
      <c r="B80" s="270"/>
      <c r="C80" s="271"/>
      <c r="E80" s="66"/>
      <c r="F80" s="64"/>
      <c r="G80" s="237"/>
      <c r="H80" s="64"/>
      <c r="I80" s="190"/>
      <c r="J80" s="238"/>
      <c r="K80" s="190"/>
      <c r="L80" s="64"/>
      <c r="M80" s="190"/>
      <c r="N80" s="66"/>
      <c r="O80" s="190"/>
      <c r="P80" s="64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241"/>
      <c r="AL80" s="237"/>
      <c r="AM80" s="116"/>
      <c r="AN80" s="117"/>
    </row>
    <row r="81" spans="1:40">
      <c r="A81" s="269"/>
      <c r="B81" s="270"/>
      <c r="C81" s="271"/>
      <c r="E81" s="66"/>
      <c r="F81" s="64"/>
      <c r="G81" s="237"/>
      <c r="H81" s="64"/>
      <c r="I81" s="190"/>
      <c r="J81" s="238"/>
      <c r="K81" s="190"/>
      <c r="L81" s="64"/>
      <c r="M81" s="190"/>
      <c r="N81" s="66"/>
      <c r="O81" s="190"/>
      <c r="P81" s="64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241"/>
      <c r="AL81" s="237"/>
      <c r="AM81" s="116"/>
      <c r="AN81" s="117"/>
    </row>
    <row r="82" spans="1:40">
      <c r="A82" s="269"/>
      <c r="B82" s="270"/>
      <c r="C82" s="271"/>
      <c r="E82" s="66"/>
      <c r="F82" s="64"/>
      <c r="G82" s="237"/>
      <c r="H82" s="64"/>
      <c r="I82" s="190"/>
      <c r="J82" s="238"/>
      <c r="K82" s="190"/>
      <c r="L82" s="64"/>
      <c r="M82" s="190"/>
      <c r="N82" s="66"/>
      <c r="O82" s="190"/>
      <c r="P82" s="64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241"/>
      <c r="AL82" s="237"/>
      <c r="AM82" s="116"/>
      <c r="AN82" s="117"/>
    </row>
    <row r="83" spans="1:40">
      <c r="A83" s="269"/>
      <c r="B83" s="270"/>
      <c r="C83" s="271"/>
      <c r="E83" s="66"/>
      <c r="F83" s="64"/>
      <c r="G83" s="237"/>
      <c r="H83" s="64"/>
      <c r="I83" s="190"/>
      <c r="J83" s="238"/>
      <c r="K83" s="190"/>
      <c r="L83" s="64"/>
      <c r="M83" s="190"/>
      <c r="N83" s="66"/>
      <c r="O83" s="190"/>
      <c r="P83" s="64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241"/>
      <c r="AL83" s="237"/>
      <c r="AM83" s="116"/>
      <c r="AN83" s="117"/>
    </row>
    <row r="84" spans="1:40">
      <c r="A84" s="269"/>
      <c r="B84" s="270"/>
      <c r="C84" s="271"/>
      <c r="E84" s="66"/>
      <c r="F84" s="64"/>
      <c r="G84" s="237"/>
      <c r="H84" s="64"/>
      <c r="I84" s="190"/>
      <c r="J84" s="238"/>
      <c r="K84" s="190"/>
      <c r="L84" s="64"/>
      <c r="M84" s="190"/>
      <c r="N84" s="66"/>
      <c r="O84" s="190"/>
      <c r="P84" s="64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241"/>
      <c r="AL84" s="237"/>
      <c r="AM84" s="116"/>
      <c r="AN84" s="117"/>
    </row>
    <row r="85" spans="1:40">
      <c r="A85" s="269"/>
      <c r="B85" s="270"/>
      <c r="C85" s="271"/>
      <c r="E85" s="66"/>
      <c r="F85" s="64"/>
      <c r="G85" s="237"/>
      <c r="H85" s="64"/>
      <c r="I85" s="190"/>
      <c r="J85" s="238"/>
      <c r="K85" s="190"/>
      <c r="L85" s="64"/>
      <c r="M85" s="190"/>
      <c r="N85" s="66"/>
      <c r="O85" s="190"/>
      <c r="P85" s="64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241"/>
      <c r="AL85" s="237"/>
      <c r="AM85" s="116"/>
      <c r="AN85" s="117"/>
    </row>
    <row r="86" spans="1:40">
      <c r="A86" s="269"/>
      <c r="B86" s="270"/>
      <c r="C86" s="271"/>
      <c r="E86" s="66"/>
      <c r="F86" s="64"/>
      <c r="G86" s="237"/>
      <c r="H86" s="64"/>
      <c r="I86" s="190"/>
      <c r="J86" s="238"/>
      <c r="K86" s="190"/>
      <c r="L86" s="64"/>
      <c r="M86" s="190"/>
      <c r="N86" s="66"/>
      <c r="O86" s="190"/>
      <c r="P86" s="64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241"/>
      <c r="AL86" s="237"/>
      <c r="AM86" s="116"/>
      <c r="AN86" s="117"/>
    </row>
    <row r="87" spans="1:40">
      <c r="A87" s="269"/>
      <c r="B87" s="270"/>
      <c r="C87" s="271"/>
      <c r="E87" s="66"/>
      <c r="F87" s="64"/>
      <c r="G87" s="237"/>
      <c r="H87" s="64"/>
      <c r="I87" s="190"/>
      <c r="J87" s="238"/>
      <c r="K87" s="190"/>
      <c r="L87" s="64"/>
      <c r="M87" s="190"/>
      <c r="N87" s="66"/>
      <c r="O87" s="190"/>
      <c r="P87" s="64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241"/>
      <c r="AL87" s="237"/>
      <c r="AM87" s="116"/>
      <c r="AN87" s="117"/>
    </row>
    <row r="88" spans="1:40">
      <c r="A88" s="269"/>
      <c r="B88" s="270"/>
      <c r="C88" s="271"/>
      <c r="E88" s="66"/>
      <c r="F88" s="64"/>
      <c r="G88" s="237"/>
      <c r="H88" s="64"/>
      <c r="I88" s="190"/>
      <c r="J88" s="238"/>
      <c r="K88" s="190"/>
      <c r="L88" s="64"/>
      <c r="M88" s="190"/>
      <c r="N88" s="66"/>
      <c r="O88" s="190"/>
      <c r="P88" s="64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241"/>
      <c r="AL88" s="237"/>
      <c r="AM88" s="116"/>
      <c r="AN88" s="117"/>
    </row>
    <row r="89" ht="14.75" spans="1:40">
      <c r="A89" s="269"/>
      <c r="B89" s="270"/>
      <c r="C89" s="271"/>
      <c r="E89" s="66"/>
      <c r="F89" s="64"/>
      <c r="G89" s="237"/>
      <c r="H89" s="64"/>
      <c r="I89" s="190"/>
      <c r="J89" s="238"/>
      <c r="K89" s="190"/>
      <c r="L89" s="64"/>
      <c r="M89" s="190"/>
      <c r="N89" s="66"/>
      <c r="O89" s="190"/>
      <c r="P89" s="64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241"/>
      <c r="AL89" s="237"/>
      <c r="AM89" s="116"/>
      <c r="AN89" s="117"/>
    </row>
    <row r="90" ht="21.75" customHeight="1" spans="1:40">
      <c r="A90" s="174"/>
      <c r="B90" s="175" t="s">
        <v>94</v>
      </c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76"/>
      <c r="AN90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90:AM90"/>
  </mergeCells>
  <conditionalFormatting sqref="AM1:AM2;AM4;AM6:AM8;AM91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64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view="pageBreakPreview" zoomScale="60" zoomScalePageLayoutView="60" zoomScaleNormal="90" workbookViewId="0">
      <selection activeCell="D14" sqref="D14"/>
    </sheetView>
  </sheetViews>
  <sheetFormatPr defaultColWidth="9.10909090909091" defaultRowHeight="14"/>
  <cols>
    <col min="1" max="1" width="9.44545454545455" style="33" customWidth="1"/>
    <col min="2" max="2" width="78.5545454545454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39"/>
      <c r="Y4" s="112"/>
    </row>
    <row r="5" ht="21.75" customHeight="1" spans="1:40">
      <c r="A5" s="39" t="s">
        <v>529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ht="21.75" customHeight="1" spans="1:22">
      <c r="A6" s="4" t="s">
        <v>173</v>
      </c>
      <c r="F6" s="40"/>
      <c r="H6" s="40"/>
      <c r="J6" s="40"/>
      <c r="L6" s="40"/>
      <c r="N6" s="40"/>
      <c r="P6" s="40"/>
      <c r="R6" s="108"/>
      <c r="T6" s="108"/>
      <c r="V6" s="108"/>
    </row>
    <row r="7" ht="21.75" customHeight="1" spans="1:38">
      <c r="A7" s="4"/>
      <c r="E7" s="177" t="s">
        <v>5</v>
      </c>
      <c r="F7" s="178" t="s">
        <v>6</v>
      </c>
      <c r="G7" s="177" t="s">
        <v>7</v>
      </c>
      <c r="H7" s="179" t="s">
        <v>8</v>
      </c>
      <c r="I7" s="232" t="s">
        <v>9</v>
      </c>
      <c r="J7" s="233" t="s">
        <v>10</v>
      </c>
      <c r="K7" s="232"/>
      <c r="L7" s="232" t="s">
        <v>12</v>
      </c>
      <c r="M7" s="177" t="s">
        <v>13</v>
      </c>
      <c r="N7" s="234" t="s">
        <v>14</v>
      </c>
      <c r="O7" s="232" t="s">
        <v>15</v>
      </c>
      <c r="P7" s="177" t="s">
        <v>16</v>
      </c>
      <c r="Q7" s="244" t="s">
        <v>17</v>
      </c>
      <c r="R7" s="244" t="s">
        <v>18</v>
      </c>
      <c r="S7" s="244" t="s">
        <v>19</v>
      </c>
      <c r="T7" s="244" t="s">
        <v>20</v>
      </c>
      <c r="U7" s="244" t="s">
        <v>21</v>
      </c>
      <c r="V7" s="244" t="s">
        <v>22</v>
      </c>
      <c r="W7" s="244" t="s">
        <v>23</v>
      </c>
      <c r="X7" s="244" t="s">
        <v>24</v>
      </c>
      <c r="Y7" s="244" t="s">
        <v>25</v>
      </c>
      <c r="Z7" s="244" t="s">
        <v>26</v>
      </c>
      <c r="AA7" s="244" t="s">
        <v>27</v>
      </c>
      <c r="AB7" s="244" t="s">
        <v>28</v>
      </c>
      <c r="AC7" s="232" t="s">
        <v>29</v>
      </c>
      <c r="AD7" s="233" t="s">
        <v>30</v>
      </c>
      <c r="AE7" s="232" t="s">
        <v>31</v>
      </c>
      <c r="AF7" s="233" t="s">
        <v>32</v>
      </c>
      <c r="AG7" s="232" t="s">
        <v>33</v>
      </c>
      <c r="AH7" s="177" t="s">
        <v>34</v>
      </c>
      <c r="AI7" s="247" t="s">
        <v>35</v>
      </c>
      <c r="AJ7" s="247" t="s">
        <v>36</v>
      </c>
      <c r="AK7" s="247" t="s">
        <v>37</v>
      </c>
      <c r="AL7" s="247" t="s">
        <v>38</v>
      </c>
    </row>
    <row r="8" ht="21.75" customHeight="1" spans="1:40">
      <c r="A8" s="41" t="s">
        <v>39</v>
      </c>
      <c r="B8" s="42" t="s">
        <v>40</v>
      </c>
      <c r="C8" s="43" t="s">
        <v>41</v>
      </c>
      <c r="D8" s="44" t="s">
        <v>42</v>
      </c>
      <c r="E8" s="45" t="s">
        <v>43</v>
      </c>
      <c r="F8" s="180" t="s">
        <v>43</v>
      </c>
      <c r="G8" s="45" t="s">
        <v>43</v>
      </c>
      <c r="H8" s="45" t="s">
        <v>43</v>
      </c>
      <c r="I8" s="46" t="s">
        <v>43</v>
      </c>
      <c r="J8" s="47" t="s">
        <v>43</v>
      </c>
      <c r="K8" s="47" t="s">
        <v>43</v>
      </c>
      <c r="L8" s="47" t="s">
        <v>43</v>
      </c>
      <c r="M8" s="45" t="s">
        <v>43</v>
      </c>
      <c r="N8" s="180" t="s">
        <v>43</v>
      </c>
      <c r="O8" s="45" t="s">
        <v>43</v>
      </c>
      <c r="P8" s="45" t="s">
        <v>43</v>
      </c>
      <c r="Q8" s="245" t="s">
        <v>43</v>
      </c>
      <c r="R8" s="245" t="s">
        <v>43</v>
      </c>
      <c r="S8" s="245" t="s">
        <v>43</v>
      </c>
      <c r="T8" s="245" t="s">
        <v>43</v>
      </c>
      <c r="U8" s="245" t="s">
        <v>43</v>
      </c>
      <c r="V8" s="245" t="s">
        <v>43</v>
      </c>
      <c r="W8" s="245" t="s">
        <v>43</v>
      </c>
      <c r="X8" s="245" t="s">
        <v>43</v>
      </c>
      <c r="Y8" s="245" t="s">
        <v>43</v>
      </c>
      <c r="Z8" s="245" t="s">
        <v>43</v>
      </c>
      <c r="AA8" s="245" t="s">
        <v>43</v>
      </c>
      <c r="AB8" s="245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89" t="s">
        <v>43</v>
      </c>
      <c r="AJ8" s="89" t="s">
        <v>44</v>
      </c>
      <c r="AK8" s="89" t="s">
        <v>44</v>
      </c>
      <c r="AL8" s="45" t="s">
        <v>44</v>
      </c>
      <c r="AM8" s="248" t="s">
        <v>44</v>
      </c>
      <c r="AN8" s="249" t="s">
        <v>46</v>
      </c>
    </row>
    <row r="9" ht="21.75" customHeight="1" spans="1:40">
      <c r="A9" s="132"/>
      <c r="B9" s="181"/>
      <c r="C9" s="134"/>
      <c r="D9" s="182"/>
      <c r="E9" s="183"/>
      <c r="F9" s="184"/>
      <c r="G9" s="185"/>
      <c r="H9" s="184"/>
      <c r="I9" s="185"/>
      <c r="J9" s="184"/>
      <c r="K9" s="235"/>
      <c r="L9" s="184"/>
      <c r="M9" s="185"/>
      <c r="N9" s="236"/>
      <c r="O9" s="185"/>
      <c r="P9" s="184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235"/>
      <c r="AC9" s="190"/>
      <c r="AD9" s="190"/>
      <c r="AE9" s="190"/>
      <c r="AF9" s="190"/>
      <c r="AG9" s="190"/>
      <c r="AH9" s="190"/>
      <c r="AI9" s="190"/>
      <c r="AJ9" s="190"/>
      <c r="AK9" s="190"/>
      <c r="AL9" s="237"/>
      <c r="AM9" s="116"/>
      <c r="AN9" s="117"/>
    </row>
    <row r="10" ht="21.75" customHeight="1" spans="1:40">
      <c r="A10" s="132">
        <v>5900</v>
      </c>
      <c r="B10" s="186" t="str">
        <f>SUMMARY!B55</f>
        <v>FINISHING THE ROAD AND ROAD RESERVE AND TREATING OLD ROADS</v>
      </c>
      <c r="C10" s="187"/>
      <c r="D10" s="188"/>
      <c r="E10" s="189"/>
      <c r="F10" s="64"/>
      <c r="G10" s="190"/>
      <c r="H10" s="64"/>
      <c r="I10" s="190"/>
      <c r="J10" s="64"/>
      <c r="K10" s="237"/>
      <c r="L10" s="64"/>
      <c r="M10" s="190"/>
      <c r="N10" s="238"/>
      <c r="O10" s="190"/>
      <c r="P10" s="64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237"/>
      <c r="AC10" s="190"/>
      <c r="AD10" s="190"/>
      <c r="AE10" s="190"/>
      <c r="AF10" s="190"/>
      <c r="AG10" s="190"/>
      <c r="AH10" s="190"/>
      <c r="AI10" s="190"/>
      <c r="AJ10" s="190"/>
      <c r="AK10" s="190"/>
      <c r="AL10" s="237"/>
      <c r="AM10" s="116"/>
      <c r="AN10" s="117"/>
    </row>
    <row r="11" ht="21.75" customHeight="1" spans="1:40">
      <c r="A11" s="191"/>
      <c r="B11" s="192"/>
      <c r="C11" s="187"/>
      <c r="D11" s="188"/>
      <c r="E11" s="189"/>
      <c r="F11" s="64"/>
      <c r="G11" s="190"/>
      <c r="H11" s="64"/>
      <c r="I11" s="190"/>
      <c r="J11" s="64"/>
      <c r="K11" s="237"/>
      <c r="L11" s="64"/>
      <c r="M11" s="190"/>
      <c r="N11" s="238"/>
      <c r="O11" s="190"/>
      <c r="P11" s="64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237"/>
      <c r="AC11" s="190"/>
      <c r="AD11" s="190"/>
      <c r="AE11" s="190"/>
      <c r="AF11" s="190"/>
      <c r="AG11" s="190"/>
      <c r="AH11" s="190"/>
      <c r="AI11" s="190"/>
      <c r="AJ11" s="190"/>
      <c r="AK11" s="190"/>
      <c r="AL11" s="237"/>
      <c r="AM11" s="116"/>
      <c r="AN11" s="117"/>
    </row>
    <row r="12" ht="21.75" customHeight="1" spans="1:40">
      <c r="A12" s="60">
        <v>56.01</v>
      </c>
      <c r="B12" s="193" t="s">
        <v>530</v>
      </c>
      <c r="C12" s="194"/>
      <c r="D12" s="195"/>
      <c r="E12" s="189"/>
      <c r="F12" s="64"/>
      <c r="G12" s="190"/>
      <c r="H12" s="64"/>
      <c r="I12" s="190"/>
      <c r="J12" s="64"/>
      <c r="K12" s="237"/>
      <c r="L12" s="64"/>
      <c r="M12" s="190"/>
      <c r="N12" s="238"/>
      <c r="O12" s="190"/>
      <c r="P12" s="64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237"/>
      <c r="AC12" s="190"/>
      <c r="AD12" s="190"/>
      <c r="AE12" s="190"/>
      <c r="AF12" s="190"/>
      <c r="AG12" s="190"/>
      <c r="AH12" s="190"/>
      <c r="AI12" s="190"/>
      <c r="AJ12" s="190"/>
      <c r="AK12" s="190"/>
      <c r="AL12" s="237"/>
      <c r="AM12" s="116"/>
      <c r="AN12" s="117"/>
    </row>
    <row r="13" ht="21.75" customHeight="1" spans="1:40">
      <c r="A13" s="60"/>
      <c r="B13" s="192"/>
      <c r="C13" s="187"/>
      <c r="D13" s="188"/>
      <c r="E13" s="189"/>
      <c r="F13" s="64"/>
      <c r="G13" s="190"/>
      <c r="H13" s="64"/>
      <c r="I13" s="190"/>
      <c r="J13" s="64"/>
      <c r="K13" s="237"/>
      <c r="L13" s="64"/>
      <c r="M13" s="190"/>
      <c r="N13" s="238"/>
      <c r="O13" s="190"/>
      <c r="P13" s="64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237"/>
      <c r="AC13" s="190"/>
      <c r="AD13" s="190"/>
      <c r="AE13" s="190"/>
      <c r="AF13" s="190"/>
      <c r="AG13" s="190"/>
      <c r="AH13" s="190"/>
      <c r="AI13" s="190"/>
      <c r="AJ13" s="190"/>
      <c r="AK13" s="190"/>
      <c r="AL13" s="237"/>
      <c r="AM13" s="116"/>
      <c r="AN13" s="117"/>
    </row>
    <row r="14" ht="21.75" customHeight="1" spans="1:40">
      <c r="A14" s="196" t="s">
        <v>84</v>
      </c>
      <c r="B14" s="197" t="s">
        <v>531</v>
      </c>
      <c r="C14" s="197" t="s">
        <v>178</v>
      </c>
      <c r="D14" s="188">
        <v>4.6</v>
      </c>
      <c r="E14" s="66"/>
      <c r="F14" s="64"/>
      <c r="G14" s="64"/>
      <c r="H14" s="64"/>
      <c r="I14" s="64"/>
      <c r="J14" s="64"/>
      <c r="K14" s="98"/>
      <c r="L14" s="64"/>
      <c r="M14" s="64"/>
      <c r="N14" s="238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98"/>
      <c r="AC14" s="190"/>
      <c r="AD14" s="190"/>
      <c r="AE14" s="190"/>
      <c r="AF14" s="190"/>
      <c r="AG14" s="190"/>
      <c r="AH14" s="190"/>
      <c r="AI14" s="190"/>
      <c r="AJ14" s="190"/>
      <c r="AK14" s="190"/>
      <c r="AL14" s="237"/>
      <c r="AM14" s="116"/>
      <c r="AN14" s="117"/>
    </row>
    <row r="15" ht="21.75" customHeight="1" spans="1:40">
      <c r="A15" s="60"/>
      <c r="B15" s="192"/>
      <c r="C15" s="187"/>
      <c r="D15" s="188"/>
      <c r="E15" s="66"/>
      <c r="F15" s="64"/>
      <c r="G15" s="64"/>
      <c r="H15" s="64"/>
      <c r="I15" s="64"/>
      <c r="J15" s="64"/>
      <c r="K15" s="98"/>
      <c r="L15" s="64"/>
      <c r="M15" s="64"/>
      <c r="N15" s="238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98"/>
      <c r="AC15" s="190"/>
      <c r="AD15" s="190"/>
      <c r="AE15" s="190"/>
      <c r="AF15" s="190"/>
      <c r="AG15" s="190"/>
      <c r="AH15" s="190"/>
      <c r="AI15" s="190"/>
      <c r="AJ15" s="190"/>
      <c r="AK15" s="190"/>
      <c r="AL15" s="237"/>
      <c r="AM15" s="116"/>
      <c r="AN15" s="117"/>
    </row>
    <row r="16" ht="21.75" customHeight="1" spans="1:40">
      <c r="A16" s="198"/>
      <c r="B16" s="192"/>
      <c r="C16" s="173"/>
      <c r="D16" s="188"/>
      <c r="E16" s="66"/>
      <c r="F16" s="64"/>
      <c r="G16" s="64"/>
      <c r="H16" s="64"/>
      <c r="I16" s="64"/>
      <c r="J16" s="64"/>
      <c r="K16" s="98"/>
      <c r="L16" s="64"/>
      <c r="M16" s="64"/>
      <c r="N16" s="238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98"/>
      <c r="AC16" s="190"/>
      <c r="AD16" s="190"/>
      <c r="AE16" s="190"/>
      <c r="AF16" s="190"/>
      <c r="AG16" s="190"/>
      <c r="AH16" s="190"/>
      <c r="AI16" s="190"/>
      <c r="AJ16" s="190"/>
      <c r="AK16" s="190"/>
      <c r="AL16" s="237"/>
      <c r="AM16" s="116"/>
      <c r="AN16" s="117"/>
    </row>
    <row r="17" ht="21.75" customHeight="1" spans="1:40">
      <c r="A17" s="198"/>
      <c r="B17" s="192"/>
      <c r="C17" s="173"/>
      <c r="D17" s="188"/>
      <c r="E17" s="66"/>
      <c r="F17" s="64"/>
      <c r="G17" s="64"/>
      <c r="H17" s="64"/>
      <c r="I17" s="64"/>
      <c r="J17" s="64"/>
      <c r="K17" s="98"/>
      <c r="L17" s="64"/>
      <c r="M17" s="64"/>
      <c r="N17" s="238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98"/>
      <c r="AC17" s="190"/>
      <c r="AD17" s="190"/>
      <c r="AE17" s="190"/>
      <c r="AF17" s="190"/>
      <c r="AG17" s="190"/>
      <c r="AH17" s="190"/>
      <c r="AI17" s="190"/>
      <c r="AJ17" s="190"/>
      <c r="AK17" s="190"/>
      <c r="AL17" s="237"/>
      <c r="AM17" s="116"/>
      <c r="AN17" s="117"/>
    </row>
    <row r="18" ht="21.75" customHeight="1" spans="1:40">
      <c r="A18" s="198"/>
      <c r="B18" s="192"/>
      <c r="C18" s="173"/>
      <c r="D18" s="188"/>
      <c r="E18" s="66"/>
      <c r="F18" s="64"/>
      <c r="G18" s="64"/>
      <c r="H18" s="64"/>
      <c r="I18" s="64"/>
      <c r="J18" s="64"/>
      <c r="K18" s="98"/>
      <c r="L18" s="64"/>
      <c r="M18" s="64"/>
      <c r="N18" s="238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98"/>
      <c r="AC18" s="190"/>
      <c r="AD18" s="190"/>
      <c r="AE18" s="190"/>
      <c r="AF18" s="190"/>
      <c r="AG18" s="190"/>
      <c r="AH18" s="190"/>
      <c r="AI18" s="190"/>
      <c r="AJ18" s="190"/>
      <c r="AK18" s="190"/>
      <c r="AL18" s="237"/>
      <c r="AM18" s="116"/>
      <c r="AN18" s="117"/>
    </row>
    <row r="19" ht="21.75" customHeight="1" spans="1:40">
      <c r="A19" s="198"/>
      <c r="B19" s="192"/>
      <c r="C19" s="173"/>
      <c r="D19" s="188"/>
      <c r="E19" s="66"/>
      <c r="F19" s="64"/>
      <c r="G19" s="64"/>
      <c r="H19" s="64"/>
      <c r="I19" s="64"/>
      <c r="J19" s="64"/>
      <c r="K19" s="98"/>
      <c r="L19" s="64"/>
      <c r="M19" s="64"/>
      <c r="N19" s="238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98"/>
      <c r="AC19" s="190"/>
      <c r="AD19" s="190"/>
      <c r="AE19" s="190"/>
      <c r="AF19" s="190"/>
      <c r="AG19" s="190"/>
      <c r="AH19" s="190"/>
      <c r="AI19" s="190"/>
      <c r="AJ19" s="190"/>
      <c r="AK19" s="190"/>
      <c r="AL19" s="237"/>
      <c r="AM19" s="116"/>
      <c r="AN19" s="117"/>
    </row>
    <row r="20" ht="21.75" customHeight="1" spans="1:40">
      <c r="A20" s="198"/>
      <c r="B20" s="192"/>
      <c r="C20" s="173"/>
      <c r="D20" s="188"/>
      <c r="E20" s="66"/>
      <c r="F20" s="64"/>
      <c r="G20" s="64"/>
      <c r="H20" s="64"/>
      <c r="I20" s="64"/>
      <c r="J20" s="64"/>
      <c r="K20" s="98"/>
      <c r="L20" s="64"/>
      <c r="M20" s="64"/>
      <c r="N20" s="238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98"/>
      <c r="AC20" s="64"/>
      <c r="AD20" s="64"/>
      <c r="AE20" s="64"/>
      <c r="AF20" s="64"/>
      <c r="AG20" s="64"/>
      <c r="AH20" s="64"/>
      <c r="AI20" s="64"/>
      <c r="AJ20" s="250"/>
      <c r="AK20" s="64"/>
      <c r="AL20" s="98"/>
      <c r="AM20" s="116"/>
      <c r="AN20" s="117"/>
    </row>
    <row r="21" ht="21.75" customHeight="1" spans="1:40">
      <c r="A21" s="198"/>
      <c r="B21" s="192"/>
      <c r="C21" s="173"/>
      <c r="D21" s="188"/>
      <c r="E21" s="66"/>
      <c r="F21" s="64"/>
      <c r="G21" s="64"/>
      <c r="H21" s="64"/>
      <c r="I21" s="64"/>
      <c r="J21" s="64"/>
      <c r="K21" s="98"/>
      <c r="L21" s="64"/>
      <c r="M21" s="64"/>
      <c r="N21" s="238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98"/>
      <c r="AC21" s="64"/>
      <c r="AD21" s="64"/>
      <c r="AE21" s="64"/>
      <c r="AF21" s="64"/>
      <c r="AG21" s="64"/>
      <c r="AH21" s="64"/>
      <c r="AI21" s="64"/>
      <c r="AJ21" s="250"/>
      <c r="AK21" s="64"/>
      <c r="AL21" s="98"/>
      <c r="AM21" s="116"/>
      <c r="AN21" s="117"/>
    </row>
    <row r="22" ht="21.75" customHeight="1" spans="1:40">
      <c r="A22" s="199"/>
      <c r="B22" s="200"/>
      <c r="C22" s="201"/>
      <c r="D22" s="202"/>
      <c r="E22" s="203"/>
      <c r="F22" s="204"/>
      <c r="G22" s="64"/>
      <c r="H22" s="64"/>
      <c r="I22" s="64"/>
      <c r="J22" s="239"/>
      <c r="K22" s="98"/>
      <c r="L22" s="64"/>
      <c r="M22" s="240"/>
      <c r="N22" s="238"/>
      <c r="O22" s="64"/>
      <c r="P22" s="64"/>
      <c r="Q22" s="64"/>
      <c r="R22" s="64"/>
      <c r="S22" s="64"/>
      <c r="T22" s="64"/>
      <c r="U22" s="64"/>
      <c r="V22" s="64"/>
      <c r="W22" s="64"/>
      <c r="X22" s="110"/>
      <c r="Y22" s="64"/>
      <c r="Z22" s="64"/>
      <c r="AA22" s="64"/>
      <c r="AB22" s="98"/>
      <c r="AC22" s="246"/>
      <c r="AD22" s="246"/>
      <c r="AE22" s="246"/>
      <c r="AF22" s="246"/>
      <c r="AG22" s="246"/>
      <c r="AH22" s="246"/>
      <c r="AI22" s="246"/>
      <c r="AJ22" s="250"/>
      <c r="AK22" s="246"/>
      <c r="AL22" s="251"/>
      <c r="AM22" s="116"/>
      <c r="AN22" s="117"/>
    </row>
    <row r="23" ht="21.75" customHeight="1" spans="1:40">
      <c r="A23" s="199"/>
      <c r="B23" s="200"/>
      <c r="C23" s="201"/>
      <c r="D23" s="202"/>
      <c r="E23" s="203"/>
      <c r="F23" s="204"/>
      <c r="G23" s="64"/>
      <c r="H23" s="64"/>
      <c r="I23" s="64"/>
      <c r="J23" s="241"/>
      <c r="K23" s="98"/>
      <c r="L23" s="64"/>
      <c r="M23" s="240"/>
      <c r="N23" s="238"/>
      <c r="O23" s="64"/>
      <c r="P23" s="64"/>
      <c r="Q23" s="64"/>
      <c r="R23" s="64"/>
      <c r="S23" s="64"/>
      <c r="T23" s="64"/>
      <c r="U23" s="64"/>
      <c r="V23" s="64"/>
      <c r="W23" s="64"/>
      <c r="X23" s="110"/>
      <c r="Y23" s="64"/>
      <c r="Z23" s="64"/>
      <c r="AA23" s="64"/>
      <c r="AB23" s="98"/>
      <c r="AC23" s="64"/>
      <c r="AD23" s="64"/>
      <c r="AE23" s="64"/>
      <c r="AF23" s="64"/>
      <c r="AG23" s="64"/>
      <c r="AH23" s="64"/>
      <c r="AI23" s="64"/>
      <c r="AJ23" s="241"/>
      <c r="AK23" s="64"/>
      <c r="AL23" s="98"/>
      <c r="AM23" s="116"/>
      <c r="AN23" s="117"/>
    </row>
    <row r="24" ht="21.75" customHeight="1" spans="1:40">
      <c r="A24" s="199"/>
      <c r="B24" s="200"/>
      <c r="C24" s="201"/>
      <c r="D24" s="202"/>
      <c r="E24" s="203"/>
      <c r="F24" s="204"/>
      <c r="G24" s="190"/>
      <c r="H24" s="64"/>
      <c r="I24" s="64"/>
      <c r="J24" s="241"/>
      <c r="K24" s="242"/>
      <c r="L24" s="64"/>
      <c r="M24" s="240"/>
      <c r="N24" s="238"/>
      <c r="O24" s="241"/>
      <c r="P24" s="64"/>
      <c r="Q24" s="64"/>
      <c r="R24" s="64"/>
      <c r="S24" s="64"/>
      <c r="T24" s="64"/>
      <c r="U24" s="64"/>
      <c r="V24" s="64"/>
      <c r="W24" s="64"/>
      <c r="X24" s="110"/>
      <c r="Y24" s="64"/>
      <c r="Z24" s="64"/>
      <c r="AA24" s="64"/>
      <c r="AB24" s="98"/>
      <c r="AC24" s="190"/>
      <c r="AD24" s="190"/>
      <c r="AE24" s="190"/>
      <c r="AF24" s="190"/>
      <c r="AG24" s="190"/>
      <c r="AH24" s="190"/>
      <c r="AI24" s="190"/>
      <c r="AJ24" s="241"/>
      <c r="AK24" s="190"/>
      <c r="AL24" s="237"/>
      <c r="AM24" s="116"/>
      <c r="AN24" s="117"/>
    </row>
    <row r="25" ht="21.75" customHeight="1" spans="1:40">
      <c r="A25" s="199"/>
      <c r="B25" s="205"/>
      <c r="C25" s="201"/>
      <c r="D25" s="202"/>
      <c r="E25" s="203"/>
      <c r="F25" s="204"/>
      <c r="G25" s="64"/>
      <c r="H25" s="64"/>
      <c r="I25" s="64"/>
      <c r="J25" s="239"/>
      <c r="K25" s="242"/>
      <c r="L25" s="99"/>
      <c r="M25" s="240"/>
      <c r="N25" s="238"/>
      <c r="O25" s="64"/>
      <c r="P25" s="64"/>
      <c r="Q25" s="64"/>
      <c r="R25" s="64"/>
      <c r="S25" s="64"/>
      <c r="T25" s="64"/>
      <c r="U25" s="64"/>
      <c r="V25" s="64"/>
      <c r="W25" s="64"/>
      <c r="X25" s="110"/>
      <c r="Y25" s="64"/>
      <c r="Z25" s="64"/>
      <c r="AA25" s="64"/>
      <c r="AB25" s="98"/>
      <c r="AC25" s="64"/>
      <c r="AD25" s="64"/>
      <c r="AE25" s="64"/>
      <c r="AF25" s="64"/>
      <c r="AG25" s="64"/>
      <c r="AH25" s="64"/>
      <c r="AI25" s="64"/>
      <c r="AJ25" s="64"/>
      <c r="AK25" s="64"/>
      <c r="AL25" s="98"/>
      <c r="AM25" s="116"/>
      <c r="AN25" s="117"/>
    </row>
    <row r="26" ht="21.75" customHeight="1" spans="1:40">
      <c r="A26" s="199"/>
      <c r="B26" s="206"/>
      <c r="C26" s="201"/>
      <c r="D26" s="202"/>
      <c r="E26" s="203"/>
      <c r="F26" s="204"/>
      <c r="G26" s="64"/>
      <c r="H26" s="64"/>
      <c r="I26" s="64"/>
      <c r="J26" s="241"/>
      <c r="K26" s="242"/>
      <c r="L26" s="99"/>
      <c r="M26" s="240"/>
      <c r="N26" s="238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98"/>
      <c r="AC26" s="190"/>
      <c r="AD26" s="190"/>
      <c r="AE26" s="190"/>
      <c r="AF26" s="190"/>
      <c r="AG26" s="190"/>
      <c r="AH26" s="190"/>
      <c r="AI26" s="190"/>
      <c r="AJ26" s="190"/>
      <c r="AK26" s="190"/>
      <c r="AL26" s="237"/>
      <c r="AM26" s="116"/>
      <c r="AN26" s="117"/>
    </row>
    <row r="27" ht="21.75" customHeight="1" spans="1:40">
      <c r="A27" s="199"/>
      <c r="B27" s="207"/>
      <c r="C27" s="201"/>
      <c r="D27" s="202"/>
      <c r="E27" s="203"/>
      <c r="F27" s="208"/>
      <c r="G27" s="64"/>
      <c r="H27" s="64"/>
      <c r="I27" s="64"/>
      <c r="J27" s="239"/>
      <c r="K27" s="241"/>
      <c r="L27" s="99"/>
      <c r="M27" s="240"/>
      <c r="N27" s="238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98"/>
      <c r="AC27" s="190"/>
      <c r="AD27" s="190"/>
      <c r="AE27" s="190"/>
      <c r="AF27" s="190"/>
      <c r="AG27" s="190"/>
      <c r="AH27" s="190"/>
      <c r="AI27" s="190"/>
      <c r="AJ27" s="190"/>
      <c r="AK27" s="190"/>
      <c r="AL27" s="237"/>
      <c r="AM27" s="116"/>
      <c r="AN27" s="117"/>
    </row>
    <row r="28" ht="21.75" customHeight="1" spans="1:40">
      <c r="A28" s="199"/>
      <c r="B28" s="207"/>
      <c r="C28" s="201"/>
      <c r="D28" s="202"/>
      <c r="E28" s="203"/>
      <c r="F28" s="208"/>
      <c r="G28" s="64"/>
      <c r="H28" s="64"/>
      <c r="I28" s="64"/>
      <c r="J28" s="241"/>
      <c r="K28" s="241"/>
      <c r="L28" s="99"/>
      <c r="M28" s="240"/>
      <c r="N28" s="238"/>
      <c r="O28" s="238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98"/>
      <c r="AC28" s="190"/>
      <c r="AD28" s="190"/>
      <c r="AE28" s="190"/>
      <c r="AF28" s="190"/>
      <c r="AG28" s="190"/>
      <c r="AH28" s="190"/>
      <c r="AI28" s="190"/>
      <c r="AJ28" s="190"/>
      <c r="AK28" s="190"/>
      <c r="AL28" s="237"/>
      <c r="AM28" s="116"/>
      <c r="AN28" s="117"/>
    </row>
    <row r="29" ht="21.75" customHeight="1" spans="1:40">
      <c r="A29" s="199"/>
      <c r="B29" s="192"/>
      <c r="C29" s="201"/>
      <c r="D29" s="209"/>
      <c r="E29" s="203"/>
      <c r="F29" s="208"/>
      <c r="G29" s="64"/>
      <c r="H29" s="64"/>
      <c r="I29" s="64"/>
      <c r="J29" s="241"/>
      <c r="K29" s="241"/>
      <c r="L29" s="99"/>
      <c r="M29" s="240"/>
      <c r="N29" s="238"/>
      <c r="O29" s="23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98"/>
      <c r="AC29" s="190"/>
      <c r="AD29" s="190"/>
      <c r="AE29" s="190"/>
      <c r="AF29" s="190"/>
      <c r="AG29" s="190"/>
      <c r="AH29" s="190"/>
      <c r="AI29" s="190"/>
      <c r="AJ29" s="190"/>
      <c r="AK29" s="190"/>
      <c r="AL29" s="237"/>
      <c r="AM29" s="116"/>
      <c r="AN29" s="117"/>
    </row>
    <row r="30" ht="21.75" customHeight="1" spans="1:40">
      <c r="A30" s="199"/>
      <c r="B30" s="210"/>
      <c r="C30" s="173"/>
      <c r="D30" s="211"/>
      <c r="E30" s="212"/>
      <c r="F30" s="213"/>
      <c r="G30" s="64"/>
      <c r="H30" s="64"/>
      <c r="I30" s="64"/>
      <c r="J30" s="241"/>
      <c r="K30" s="241"/>
      <c r="L30" s="99"/>
      <c r="M30" s="240"/>
      <c r="N30" s="238"/>
      <c r="O30" s="23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8"/>
      <c r="AC30" s="190"/>
      <c r="AD30" s="190"/>
      <c r="AE30" s="190"/>
      <c r="AF30" s="190"/>
      <c r="AG30" s="190"/>
      <c r="AH30" s="190"/>
      <c r="AI30" s="190"/>
      <c r="AJ30" s="190"/>
      <c r="AK30" s="190"/>
      <c r="AL30" s="237"/>
      <c r="AM30" s="116"/>
      <c r="AN30" s="117"/>
    </row>
    <row r="31" ht="21.75" customHeight="1" spans="1:40">
      <c r="A31" s="199"/>
      <c r="B31" s="192"/>
      <c r="C31" s="173"/>
      <c r="D31" s="214"/>
      <c r="E31" s="212"/>
      <c r="F31" s="213"/>
      <c r="G31" s="64"/>
      <c r="H31" s="64"/>
      <c r="I31" s="64"/>
      <c r="J31" s="241"/>
      <c r="K31" s="241"/>
      <c r="L31" s="99"/>
      <c r="M31" s="240"/>
      <c r="N31" s="238"/>
      <c r="O31" s="23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98"/>
      <c r="AC31" s="190"/>
      <c r="AD31" s="190"/>
      <c r="AE31" s="190"/>
      <c r="AF31" s="190"/>
      <c r="AG31" s="190"/>
      <c r="AH31" s="190"/>
      <c r="AI31" s="190"/>
      <c r="AJ31" s="190"/>
      <c r="AK31" s="190"/>
      <c r="AL31" s="237"/>
      <c r="AM31" s="116"/>
      <c r="AN31" s="117"/>
    </row>
    <row r="32" ht="21.75" customHeight="1" spans="1:40">
      <c r="A32" s="199"/>
      <c r="B32" s="210"/>
      <c r="C32" s="173"/>
      <c r="D32" s="215"/>
      <c r="E32" s="216"/>
      <c r="F32" s="213"/>
      <c r="G32" s="64"/>
      <c r="H32" s="64"/>
      <c r="I32" s="64"/>
      <c r="J32" s="241"/>
      <c r="K32" s="241"/>
      <c r="L32" s="99"/>
      <c r="M32" s="240"/>
      <c r="N32" s="238"/>
      <c r="O32" s="23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98"/>
      <c r="AC32" s="190"/>
      <c r="AD32" s="190"/>
      <c r="AE32" s="190"/>
      <c r="AF32" s="190"/>
      <c r="AG32" s="190"/>
      <c r="AH32" s="190"/>
      <c r="AI32" s="190"/>
      <c r="AJ32" s="190"/>
      <c r="AK32" s="190"/>
      <c r="AL32" s="237"/>
      <c r="AM32" s="116"/>
      <c r="AN32" s="117"/>
    </row>
    <row r="33" ht="21.75" customHeight="1" spans="1:40">
      <c r="A33" s="199"/>
      <c r="B33" s="192"/>
      <c r="C33" s="173"/>
      <c r="D33" s="217"/>
      <c r="E33" s="216"/>
      <c r="F33" s="213"/>
      <c r="G33" s="64"/>
      <c r="H33" s="64"/>
      <c r="I33" s="64"/>
      <c r="J33" s="241"/>
      <c r="K33" s="241"/>
      <c r="L33" s="99"/>
      <c r="M33" s="240"/>
      <c r="N33" s="238"/>
      <c r="O33" s="23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98"/>
      <c r="AC33" s="190"/>
      <c r="AD33" s="190"/>
      <c r="AE33" s="190"/>
      <c r="AF33" s="190"/>
      <c r="AG33" s="190"/>
      <c r="AH33" s="190"/>
      <c r="AI33" s="190"/>
      <c r="AJ33" s="190"/>
      <c r="AK33" s="190"/>
      <c r="AL33" s="237"/>
      <c r="AM33" s="116"/>
      <c r="AN33" s="117"/>
    </row>
    <row r="34" ht="21.75" customHeight="1" spans="1:40">
      <c r="A34" s="199"/>
      <c r="B34" s="210"/>
      <c r="C34" s="173"/>
      <c r="D34" s="215"/>
      <c r="E34" s="216"/>
      <c r="F34" s="213"/>
      <c r="G34" s="64"/>
      <c r="H34" s="64"/>
      <c r="I34" s="64"/>
      <c r="J34" s="241"/>
      <c r="K34" s="241"/>
      <c r="L34" s="99"/>
      <c r="M34" s="240"/>
      <c r="N34" s="238"/>
      <c r="O34" s="23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98"/>
      <c r="AC34" s="190"/>
      <c r="AD34" s="190"/>
      <c r="AE34" s="190"/>
      <c r="AF34" s="190"/>
      <c r="AG34" s="190"/>
      <c r="AH34" s="190"/>
      <c r="AI34" s="190"/>
      <c r="AJ34" s="190"/>
      <c r="AK34" s="190"/>
      <c r="AL34" s="237"/>
      <c r="AM34" s="116"/>
      <c r="AN34" s="117"/>
    </row>
    <row r="35" ht="21.75" customHeight="1" spans="1:40">
      <c r="A35" s="199"/>
      <c r="B35" s="192"/>
      <c r="C35" s="201"/>
      <c r="D35" s="202"/>
      <c r="E35" s="203"/>
      <c r="F35" s="208"/>
      <c r="G35" s="64"/>
      <c r="H35" s="64"/>
      <c r="I35" s="64"/>
      <c r="J35" s="241"/>
      <c r="K35" s="241"/>
      <c r="L35" s="99"/>
      <c r="M35" s="240"/>
      <c r="N35" s="238"/>
      <c r="O35" s="238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98"/>
      <c r="AC35" s="190"/>
      <c r="AD35" s="190"/>
      <c r="AE35" s="190"/>
      <c r="AF35" s="190"/>
      <c r="AG35" s="190"/>
      <c r="AH35" s="190"/>
      <c r="AI35" s="190"/>
      <c r="AJ35" s="190"/>
      <c r="AK35" s="190"/>
      <c r="AL35" s="237"/>
      <c r="AM35" s="116"/>
      <c r="AN35" s="117"/>
    </row>
    <row r="36" ht="21.75" customHeight="1" spans="1:40">
      <c r="A36" s="199"/>
      <c r="B36" s="207"/>
      <c r="C36" s="201"/>
      <c r="D36" s="202"/>
      <c r="E36" s="203"/>
      <c r="F36" s="208"/>
      <c r="G36" s="64"/>
      <c r="H36" s="64"/>
      <c r="I36" s="64"/>
      <c r="J36" s="241"/>
      <c r="K36" s="241"/>
      <c r="L36" s="99"/>
      <c r="M36" s="240"/>
      <c r="N36" s="238"/>
      <c r="O36" s="238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98"/>
      <c r="AC36" s="190"/>
      <c r="AD36" s="190"/>
      <c r="AE36" s="190"/>
      <c r="AF36" s="190"/>
      <c r="AG36" s="190"/>
      <c r="AH36" s="190"/>
      <c r="AI36" s="190"/>
      <c r="AJ36" s="190"/>
      <c r="AK36" s="190"/>
      <c r="AL36" s="237"/>
      <c r="AM36" s="116"/>
      <c r="AN36" s="117"/>
    </row>
    <row r="37" ht="21.75" customHeight="1" spans="1:40">
      <c r="A37" s="218"/>
      <c r="B37" s="219"/>
      <c r="C37" s="201"/>
      <c r="D37" s="202"/>
      <c r="E37" s="203"/>
      <c r="F37" s="204"/>
      <c r="G37" s="190"/>
      <c r="H37" s="110"/>
      <c r="I37" s="190"/>
      <c r="J37" s="64"/>
      <c r="K37" s="237"/>
      <c r="L37" s="99"/>
      <c r="M37" s="190"/>
      <c r="N37" s="238"/>
      <c r="O37" s="241"/>
      <c r="P37" s="64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237"/>
      <c r="AC37" s="190"/>
      <c r="AD37" s="190"/>
      <c r="AE37" s="190"/>
      <c r="AF37" s="190"/>
      <c r="AG37" s="190"/>
      <c r="AH37" s="190"/>
      <c r="AI37" s="190"/>
      <c r="AJ37" s="190"/>
      <c r="AK37" s="190"/>
      <c r="AL37" s="237"/>
      <c r="AM37" s="116"/>
      <c r="AN37" s="117"/>
    </row>
    <row r="38" ht="21.75" customHeight="1" spans="1:40">
      <c r="A38" s="199"/>
      <c r="B38" s="220"/>
      <c r="C38" s="221"/>
      <c r="D38" s="202"/>
      <c r="E38" s="203"/>
      <c r="F38" s="204"/>
      <c r="G38" s="190"/>
      <c r="H38" s="64"/>
      <c r="I38" s="190"/>
      <c r="J38" s="64"/>
      <c r="K38" s="237"/>
      <c r="L38" s="99"/>
      <c r="M38" s="190"/>
      <c r="N38" s="238"/>
      <c r="O38" s="190"/>
      <c r="P38" s="64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237"/>
      <c r="AC38" s="190"/>
      <c r="AD38" s="190"/>
      <c r="AE38" s="190"/>
      <c r="AF38" s="190"/>
      <c r="AG38" s="190"/>
      <c r="AH38" s="190"/>
      <c r="AI38" s="190"/>
      <c r="AJ38" s="190"/>
      <c r="AK38" s="190"/>
      <c r="AL38" s="237"/>
      <c r="AM38" s="116"/>
      <c r="AN38" s="117"/>
    </row>
    <row r="39" ht="21.75" customHeight="1" spans="1:40">
      <c r="A39" s="199"/>
      <c r="B39" s="220"/>
      <c r="C39" s="221"/>
      <c r="D39" s="202"/>
      <c r="E39" s="203"/>
      <c r="F39" s="204"/>
      <c r="G39" s="64"/>
      <c r="H39" s="64"/>
      <c r="I39" s="64"/>
      <c r="J39" s="64"/>
      <c r="K39" s="98"/>
      <c r="L39" s="99"/>
      <c r="M39" s="190"/>
      <c r="N39" s="238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98"/>
      <c r="AC39" s="190"/>
      <c r="AD39" s="190"/>
      <c r="AE39" s="190"/>
      <c r="AF39" s="190"/>
      <c r="AG39" s="190"/>
      <c r="AH39" s="190"/>
      <c r="AI39" s="190"/>
      <c r="AJ39" s="190"/>
      <c r="AK39" s="190"/>
      <c r="AL39" s="237"/>
      <c r="AM39" s="116"/>
      <c r="AN39" s="117"/>
    </row>
    <row r="40" ht="21.75" customHeight="1" spans="1:40">
      <c r="A40" s="199"/>
      <c r="B40" s="205"/>
      <c r="C40" s="201"/>
      <c r="D40" s="202"/>
      <c r="E40" s="203"/>
      <c r="F40" s="204"/>
      <c r="G40" s="64"/>
      <c r="H40" s="64"/>
      <c r="I40" s="64"/>
      <c r="J40" s="64"/>
      <c r="K40" s="98"/>
      <c r="L40" s="190"/>
      <c r="M40" s="190"/>
      <c r="N40" s="238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98"/>
      <c r="AC40" s="190"/>
      <c r="AD40" s="190"/>
      <c r="AE40" s="190"/>
      <c r="AF40" s="190"/>
      <c r="AG40" s="190"/>
      <c r="AH40" s="190"/>
      <c r="AI40" s="190"/>
      <c r="AJ40" s="190"/>
      <c r="AK40" s="190"/>
      <c r="AL40" s="237"/>
      <c r="AM40" s="116"/>
      <c r="AN40" s="117"/>
    </row>
    <row r="41" ht="21.75" customHeight="1" spans="1:40">
      <c r="A41" s="199"/>
      <c r="B41" s="205"/>
      <c r="C41" s="201"/>
      <c r="D41" s="202"/>
      <c r="E41" s="203"/>
      <c r="F41" s="204"/>
      <c r="G41" s="64"/>
      <c r="H41" s="64"/>
      <c r="I41" s="64"/>
      <c r="J41" s="64"/>
      <c r="K41" s="98"/>
      <c r="L41" s="190"/>
      <c r="M41" s="190"/>
      <c r="N41" s="238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98"/>
      <c r="AC41" s="190"/>
      <c r="AD41" s="190"/>
      <c r="AE41" s="190"/>
      <c r="AF41" s="190"/>
      <c r="AG41" s="190"/>
      <c r="AH41" s="190"/>
      <c r="AI41" s="190"/>
      <c r="AJ41" s="190"/>
      <c r="AK41" s="190"/>
      <c r="AL41" s="237"/>
      <c r="AM41" s="116"/>
      <c r="AN41" s="117"/>
    </row>
    <row r="42" ht="21.75" customHeight="1" spans="1:40">
      <c r="A42" s="199"/>
      <c r="B42" s="205"/>
      <c r="C42" s="201"/>
      <c r="D42" s="202"/>
      <c r="E42" s="203"/>
      <c r="F42" s="204"/>
      <c r="G42" s="64"/>
      <c r="H42" s="64"/>
      <c r="I42" s="64"/>
      <c r="J42" s="64"/>
      <c r="K42" s="98"/>
      <c r="L42" s="190"/>
      <c r="M42" s="190"/>
      <c r="N42" s="238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98"/>
      <c r="AC42" s="190"/>
      <c r="AD42" s="190"/>
      <c r="AE42" s="190"/>
      <c r="AF42" s="190"/>
      <c r="AG42" s="190"/>
      <c r="AH42" s="190"/>
      <c r="AI42" s="190"/>
      <c r="AJ42" s="190"/>
      <c r="AK42" s="190"/>
      <c r="AL42" s="237"/>
      <c r="AM42" s="116"/>
      <c r="AN42" s="117"/>
    </row>
    <row r="43" ht="21.75" customHeight="1" spans="1:40">
      <c r="A43" s="199"/>
      <c r="B43" s="205"/>
      <c r="C43" s="201"/>
      <c r="D43" s="202"/>
      <c r="E43" s="203"/>
      <c r="F43" s="204"/>
      <c r="G43" s="64"/>
      <c r="H43" s="64"/>
      <c r="I43" s="64"/>
      <c r="J43" s="64"/>
      <c r="K43" s="98"/>
      <c r="L43" s="190"/>
      <c r="M43" s="190"/>
      <c r="N43" s="238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98"/>
      <c r="AC43" s="190"/>
      <c r="AD43" s="190"/>
      <c r="AE43" s="190"/>
      <c r="AF43" s="190"/>
      <c r="AG43" s="190"/>
      <c r="AH43" s="190"/>
      <c r="AI43" s="190"/>
      <c r="AJ43" s="190"/>
      <c r="AK43" s="190"/>
      <c r="AL43" s="237"/>
      <c r="AM43" s="116"/>
      <c r="AN43" s="117"/>
    </row>
    <row r="44" ht="21.75" customHeight="1" spans="1:40">
      <c r="A44" s="199"/>
      <c r="B44" s="205"/>
      <c r="C44" s="201"/>
      <c r="D44" s="202"/>
      <c r="E44" s="203"/>
      <c r="F44" s="204"/>
      <c r="G44" s="64"/>
      <c r="H44" s="64"/>
      <c r="I44" s="64"/>
      <c r="J44" s="64"/>
      <c r="K44" s="98"/>
      <c r="L44" s="190"/>
      <c r="M44" s="190"/>
      <c r="N44" s="238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98"/>
      <c r="AC44" s="190"/>
      <c r="AD44" s="190"/>
      <c r="AE44" s="190"/>
      <c r="AF44" s="190"/>
      <c r="AG44" s="190"/>
      <c r="AH44" s="190"/>
      <c r="AI44" s="190"/>
      <c r="AJ44" s="190"/>
      <c r="AK44" s="190"/>
      <c r="AL44" s="237"/>
      <c r="AM44" s="116"/>
      <c r="AN44" s="117"/>
    </row>
    <row r="45" ht="21.75" customHeight="1" spans="1:40">
      <c r="A45" s="199"/>
      <c r="B45" s="205"/>
      <c r="C45" s="201"/>
      <c r="D45" s="202"/>
      <c r="E45" s="203"/>
      <c r="F45" s="204"/>
      <c r="G45" s="64"/>
      <c r="H45" s="64"/>
      <c r="I45" s="64"/>
      <c r="J45" s="64"/>
      <c r="K45" s="98"/>
      <c r="L45" s="190"/>
      <c r="M45" s="190"/>
      <c r="N45" s="238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98"/>
      <c r="AC45" s="190"/>
      <c r="AD45" s="190"/>
      <c r="AE45" s="190"/>
      <c r="AF45" s="190"/>
      <c r="AG45" s="190"/>
      <c r="AH45" s="190"/>
      <c r="AI45" s="190"/>
      <c r="AJ45" s="190"/>
      <c r="AK45" s="190"/>
      <c r="AL45" s="237"/>
      <c r="AM45" s="116"/>
      <c r="AN45" s="117"/>
    </row>
    <row r="46" ht="21.75" customHeight="1" spans="1:40">
      <c r="A46" s="199"/>
      <c r="B46" s="205"/>
      <c r="C46" s="201"/>
      <c r="D46" s="202"/>
      <c r="E46" s="203"/>
      <c r="F46" s="204"/>
      <c r="G46" s="64"/>
      <c r="H46" s="64"/>
      <c r="I46" s="64"/>
      <c r="J46" s="64"/>
      <c r="K46" s="98"/>
      <c r="L46" s="190"/>
      <c r="M46" s="190"/>
      <c r="N46" s="238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98"/>
      <c r="AC46" s="190"/>
      <c r="AD46" s="190"/>
      <c r="AE46" s="190"/>
      <c r="AF46" s="190"/>
      <c r="AG46" s="190"/>
      <c r="AH46" s="190"/>
      <c r="AI46" s="190"/>
      <c r="AJ46" s="190"/>
      <c r="AK46" s="190"/>
      <c r="AL46" s="237"/>
      <c r="AM46" s="116"/>
      <c r="AN46" s="117"/>
    </row>
    <row r="47" ht="21.75" customHeight="1" spans="1:40">
      <c r="A47" s="199"/>
      <c r="B47" s="205"/>
      <c r="C47" s="201"/>
      <c r="D47" s="202"/>
      <c r="E47" s="203"/>
      <c r="F47" s="204"/>
      <c r="G47" s="64"/>
      <c r="H47" s="64"/>
      <c r="I47" s="64"/>
      <c r="J47" s="64"/>
      <c r="K47" s="98"/>
      <c r="L47" s="190"/>
      <c r="M47" s="190"/>
      <c r="N47" s="238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98"/>
      <c r="AC47" s="190"/>
      <c r="AD47" s="190"/>
      <c r="AE47" s="190"/>
      <c r="AF47" s="190"/>
      <c r="AG47" s="190"/>
      <c r="AH47" s="190"/>
      <c r="AI47" s="190"/>
      <c r="AJ47" s="190"/>
      <c r="AK47" s="190"/>
      <c r="AL47" s="237"/>
      <c r="AM47" s="116"/>
      <c r="AN47" s="117"/>
    </row>
    <row r="48" ht="21.75" customHeight="1" spans="1:40">
      <c r="A48" s="199"/>
      <c r="B48" s="205"/>
      <c r="C48" s="201"/>
      <c r="D48" s="202"/>
      <c r="E48" s="203"/>
      <c r="F48" s="204"/>
      <c r="G48" s="64"/>
      <c r="H48" s="64"/>
      <c r="I48" s="64"/>
      <c r="J48" s="64"/>
      <c r="K48" s="98"/>
      <c r="L48" s="190"/>
      <c r="M48" s="190"/>
      <c r="N48" s="238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98"/>
      <c r="AC48" s="190"/>
      <c r="AD48" s="190"/>
      <c r="AE48" s="190"/>
      <c r="AF48" s="190"/>
      <c r="AG48" s="190"/>
      <c r="AH48" s="190"/>
      <c r="AI48" s="190"/>
      <c r="AJ48" s="190"/>
      <c r="AK48" s="190"/>
      <c r="AL48" s="237"/>
      <c r="AM48" s="116"/>
      <c r="AN48" s="117"/>
    </row>
    <row r="49" ht="21.75" customHeight="1" spans="1:40">
      <c r="A49" s="199"/>
      <c r="B49" s="205"/>
      <c r="C49" s="201"/>
      <c r="D49" s="202"/>
      <c r="E49" s="203"/>
      <c r="F49" s="204"/>
      <c r="G49" s="64"/>
      <c r="H49" s="64"/>
      <c r="I49" s="64"/>
      <c r="J49" s="64"/>
      <c r="K49" s="98"/>
      <c r="L49" s="190"/>
      <c r="M49" s="190"/>
      <c r="N49" s="238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98"/>
      <c r="AC49" s="190"/>
      <c r="AD49" s="190"/>
      <c r="AE49" s="190"/>
      <c r="AF49" s="190"/>
      <c r="AG49" s="190"/>
      <c r="AH49" s="190"/>
      <c r="AI49" s="190"/>
      <c r="AJ49" s="190"/>
      <c r="AK49" s="190"/>
      <c r="AL49" s="237"/>
      <c r="AM49" s="116"/>
      <c r="AN49" s="117"/>
    </row>
    <row r="50" ht="21.75" customHeight="1" spans="1:40">
      <c r="A50" s="199"/>
      <c r="B50" s="205"/>
      <c r="C50" s="201"/>
      <c r="D50" s="202"/>
      <c r="E50" s="203"/>
      <c r="F50" s="204"/>
      <c r="G50" s="64"/>
      <c r="H50" s="64"/>
      <c r="I50" s="64"/>
      <c r="J50" s="64"/>
      <c r="K50" s="98"/>
      <c r="L50" s="190"/>
      <c r="M50" s="190"/>
      <c r="N50" s="238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98"/>
      <c r="AC50" s="190"/>
      <c r="AD50" s="190"/>
      <c r="AE50" s="190"/>
      <c r="AF50" s="190"/>
      <c r="AG50" s="190"/>
      <c r="AH50" s="190"/>
      <c r="AI50" s="190"/>
      <c r="AJ50" s="190"/>
      <c r="AK50" s="190"/>
      <c r="AL50" s="237"/>
      <c r="AM50" s="116"/>
      <c r="AN50" s="117"/>
    </row>
    <row r="51" ht="21.75" customHeight="1" spans="1:40">
      <c r="A51" s="199"/>
      <c r="B51" s="205"/>
      <c r="C51" s="201"/>
      <c r="D51" s="202"/>
      <c r="E51" s="203"/>
      <c r="F51" s="204"/>
      <c r="G51" s="64"/>
      <c r="H51" s="64"/>
      <c r="I51" s="64"/>
      <c r="J51" s="64"/>
      <c r="K51" s="98"/>
      <c r="L51" s="190"/>
      <c r="M51" s="190"/>
      <c r="N51" s="238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98"/>
      <c r="AC51" s="190"/>
      <c r="AD51" s="190"/>
      <c r="AE51" s="190"/>
      <c r="AF51" s="190"/>
      <c r="AG51" s="190"/>
      <c r="AH51" s="190"/>
      <c r="AI51" s="190"/>
      <c r="AJ51" s="190"/>
      <c r="AK51" s="190"/>
      <c r="AL51" s="237"/>
      <c r="AM51" s="116"/>
      <c r="AN51" s="117"/>
    </row>
    <row r="52" ht="21.75" customHeight="1" spans="1:40">
      <c r="A52" s="199"/>
      <c r="B52" s="222"/>
      <c r="C52" s="201"/>
      <c r="D52" s="202"/>
      <c r="E52" s="203"/>
      <c r="F52" s="204"/>
      <c r="G52" s="64"/>
      <c r="H52" s="64"/>
      <c r="I52" s="64"/>
      <c r="J52" s="64"/>
      <c r="K52" s="98"/>
      <c r="L52" s="64"/>
      <c r="M52" s="190"/>
      <c r="N52" s="238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98"/>
      <c r="AC52" s="246"/>
      <c r="AD52" s="246"/>
      <c r="AE52" s="246"/>
      <c r="AF52" s="246"/>
      <c r="AG52" s="246"/>
      <c r="AH52" s="246"/>
      <c r="AI52" s="246"/>
      <c r="AJ52" s="246"/>
      <c r="AK52" s="246"/>
      <c r="AL52" s="251"/>
      <c r="AM52" s="116"/>
      <c r="AN52" s="117"/>
    </row>
    <row r="53" ht="21.75" customHeight="1" spans="1:40">
      <c r="A53" s="199"/>
      <c r="B53" s="207"/>
      <c r="C53" s="201"/>
      <c r="D53" s="202"/>
      <c r="E53" s="203"/>
      <c r="F53" s="204"/>
      <c r="G53" s="64"/>
      <c r="H53" s="64"/>
      <c r="I53" s="64"/>
      <c r="J53" s="64"/>
      <c r="K53" s="98"/>
      <c r="L53" s="64"/>
      <c r="M53" s="240"/>
      <c r="N53" s="238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98"/>
      <c r="AC53" s="190"/>
      <c r="AD53" s="190"/>
      <c r="AE53" s="190"/>
      <c r="AF53" s="190"/>
      <c r="AG53" s="190"/>
      <c r="AH53" s="190"/>
      <c r="AI53" s="190"/>
      <c r="AJ53" s="190"/>
      <c r="AK53" s="190"/>
      <c r="AL53" s="237"/>
      <c r="AM53" s="116"/>
      <c r="AN53" s="117"/>
    </row>
    <row r="54" ht="21.75" customHeight="1" spans="1:40">
      <c r="A54" s="199"/>
      <c r="B54" s="223"/>
      <c r="C54" s="201"/>
      <c r="D54" s="202"/>
      <c r="E54" s="203"/>
      <c r="F54" s="204"/>
      <c r="G54" s="64"/>
      <c r="H54" s="64"/>
      <c r="I54" s="64"/>
      <c r="J54" s="64"/>
      <c r="K54" s="98"/>
      <c r="L54" s="64"/>
      <c r="M54" s="240"/>
      <c r="N54" s="238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98"/>
      <c r="AC54" s="190"/>
      <c r="AD54" s="190"/>
      <c r="AE54" s="190"/>
      <c r="AF54" s="190"/>
      <c r="AG54" s="190"/>
      <c r="AH54" s="190"/>
      <c r="AI54" s="190"/>
      <c r="AJ54" s="190"/>
      <c r="AK54" s="190"/>
      <c r="AL54" s="237"/>
      <c r="AM54" s="116"/>
      <c r="AN54" s="117"/>
    </row>
    <row r="55" ht="21.75" customHeight="1" spans="1:40">
      <c r="A55" s="199"/>
      <c r="B55" s="207"/>
      <c r="C55" s="201"/>
      <c r="D55" s="202"/>
      <c r="E55" s="203"/>
      <c r="F55" s="204"/>
      <c r="G55" s="64"/>
      <c r="H55" s="64"/>
      <c r="I55" s="64"/>
      <c r="J55" s="239"/>
      <c r="K55" s="98"/>
      <c r="L55" s="64"/>
      <c r="M55" s="240"/>
      <c r="N55" s="238"/>
      <c r="O55" s="64"/>
      <c r="P55" s="64"/>
      <c r="Q55" s="64"/>
      <c r="R55" s="64"/>
      <c r="S55" s="64"/>
      <c r="T55" s="64"/>
      <c r="U55" s="64"/>
      <c r="V55" s="64"/>
      <c r="W55" s="64"/>
      <c r="X55" s="110"/>
      <c r="Y55" s="64"/>
      <c r="Z55" s="64"/>
      <c r="AA55" s="64"/>
      <c r="AB55" s="98"/>
      <c r="AC55" s="246"/>
      <c r="AD55" s="246"/>
      <c r="AE55" s="246"/>
      <c r="AF55" s="246"/>
      <c r="AG55" s="246"/>
      <c r="AH55" s="246"/>
      <c r="AI55" s="246"/>
      <c r="AJ55" s="246"/>
      <c r="AK55" s="246"/>
      <c r="AL55" s="251"/>
      <c r="AM55" s="116"/>
      <c r="AN55" s="117"/>
    </row>
    <row r="56" ht="21.75" customHeight="1" spans="1:40">
      <c r="A56" s="199"/>
      <c r="B56" s="207"/>
      <c r="C56" s="201"/>
      <c r="D56" s="202"/>
      <c r="E56" s="203"/>
      <c r="F56" s="204"/>
      <c r="G56" s="64"/>
      <c r="H56" s="64"/>
      <c r="I56" s="64"/>
      <c r="J56" s="64"/>
      <c r="K56" s="98"/>
      <c r="L56" s="64"/>
      <c r="M56" s="190"/>
      <c r="N56" s="238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98"/>
      <c r="AC56" s="190"/>
      <c r="AD56" s="190"/>
      <c r="AE56" s="190"/>
      <c r="AF56" s="190"/>
      <c r="AG56" s="190"/>
      <c r="AH56" s="190"/>
      <c r="AI56" s="190"/>
      <c r="AJ56" s="190"/>
      <c r="AK56" s="190"/>
      <c r="AL56" s="237"/>
      <c r="AM56" s="116"/>
      <c r="AN56" s="117"/>
    </row>
    <row r="57" ht="21.75" customHeight="1" spans="1:40">
      <c r="A57" s="199"/>
      <c r="B57" s="224"/>
      <c r="C57" s="201"/>
      <c r="D57" s="202"/>
      <c r="E57" s="203"/>
      <c r="F57" s="204"/>
      <c r="G57" s="64"/>
      <c r="H57" s="64"/>
      <c r="I57" s="64"/>
      <c r="J57" s="64"/>
      <c r="K57" s="98"/>
      <c r="L57" s="64"/>
      <c r="M57" s="190"/>
      <c r="N57" s="238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98"/>
      <c r="AC57" s="190"/>
      <c r="AD57" s="190"/>
      <c r="AE57" s="190"/>
      <c r="AF57" s="190"/>
      <c r="AG57" s="190"/>
      <c r="AH57" s="190"/>
      <c r="AI57" s="190"/>
      <c r="AJ57" s="190"/>
      <c r="AK57" s="190"/>
      <c r="AL57" s="237"/>
      <c r="AM57" s="116"/>
      <c r="AN57" s="117"/>
    </row>
    <row r="58" ht="21.75" customHeight="1" spans="1:40">
      <c r="A58" s="199"/>
      <c r="B58" s="225"/>
      <c r="C58" s="226"/>
      <c r="D58" s="202"/>
      <c r="E58" s="203"/>
      <c r="F58" s="204"/>
      <c r="G58" s="64"/>
      <c r="H58" s="64"/>
      <c r="I58" s="64"/>
      <c r="J58" s="64"/>
      <c r="K58" s="98"/>
      <c r="L58" s="64"/>
      <c r="M58" s="64"/>
      <c r="N58" s="238"/>
      <c r="O58" s="241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98"/>
      <c r="AC58" s="190"/>
      <c r="AD58" s="190"/>
      <c r="AE58" s="190"/>
      <c r="AF58" s="190"/>
      <c r="AG58" s="190"/>
      <c r="AH58" s="190"/>
      <c r="AI58" s="190"/>
      <c r="AJ58" s="190"/>
      <c r="AK58" s="190"/>
      <c r="AL58" s="237"/>
      <c r="AM58" s="116"/>
      <c r="AN58" s="117"/>
    </row>
    <row r="59" ht="21.75" customHeight="1" spans="1:40">
      <c r="A59" s="227"/>
      <c r="B59" s="228"/>
      <c r="C59" s="229"/>
      <c r="D59" s="202"/>
      <c r="E59" s="230"/>
      <c r="F59" s="231"/>
      <c r="G59" s="231"/>
      <c r="H59" s="231"/>
      <c r="I59" s="231"/>
      <c r="J59" s="231"/>
      <c r="K59" s="231"/>
      <c r="L59" s="231"/>
      <c r="M59" s="241"/>
      <c r="N59" s="231"/>
      <c r="O59" s="243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52"/>
      <c r="AM59" s="116"/>
      <c r="AN59" s="253"/>
    </row>
    <row r="60" ht="21.75" customHeight="1" spans="1:40">
      <c r="A60" s="174"/>
      <c r="B60" s="175" t="s">
        <v>94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76"/>
      <c r="AN60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60:AM60"/>
  </mergeCells>
  <conditionalFormatting sqref="AM1:AM2;AM4;AM6:AM8;AM61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54" fitToHeight="0" orientation="portrait"/>
  <headerFooter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78"/>
  <sheetViews>
    <sheetView view="pageBreakPreview" zoomScale="60" zoomScalePageLayoutView="60" zoomScaleNormal="90" topLeftCell="A16" workbookViewId="0">
      <selection activeCell="AM54" sqref="AM54"/>
    </sheetView>
  </sheetViews>
  <sheetFormatPr defaultColWidth="9.10909090909091" defaultRowHeight="14"/>
  <cols>
    <col min="1" max="1" width="9.44545454545455" style="33" customWidth="1"/>
    <col min="2" max="2" width="88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21.75" customHeight="1" spans="1:41">
      <c r="A5" s="5" t="s">
        <v>3</v>
      </c>
      <c r="B5" s="6"/>
      <c r="C5" s="8"/>
      <c r="D5" s="711"/>
      <c r="E5" s="712"/>
      <c r="F5" s="713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  <c r="X5" s="712"/>
      <c r="Y5" s="712"/>
      <c r="Z5" s="712"/>
      <c r="AA5" s="712"/>
      <c r="AB5" s="712"/>
      <c r="AC5" s="712"/>
      <c r="AD5" s="712"/>
      <c r="AE5" s="712"/>
      <c r="AF5" s="712"/>
      <c r="AG5" s="712"/>
      <c r="AH5" s="712"/>
      <c r="AI5" s="712"/>
      <c r="AJ5" s="712"/>
      <c r="AK5" s="712"/>
      <c r="AL5" s="712"/>
      <c r="AM5" s="728"/>
      <c r="AN5" s="728" t="s">
        <v>95</v>
      </c>
      <c r="AO5" s="742"/>
    </row>
    <row r="6" ht="21.75" customHeight="1" spans="1:40">
      <c r="A6" s="714"/>
      <c r="B6" s="6"/>
      <c r="C6" s="8"/>
      <c r="D6" s="711"/>
      <c r="E6" s="715" t="s">
        <v>5</v>
      </c>
      <c r="F6" s="715" t="s">
        <v>6</v>
      </c>
      <c r="G6" s="715" t="s">
        <v>7</v>
      </c>
      <c r="H6" s="715" t="s">
        <v>8</v>
      </c>
      <c r="I6" s="715" t="s">
        <v>9</v>
      </c>
      <c r="J6" s="715" t="s">
        <v>10</v>
      </c>
      <c r="K6" s="715" t="s">
        <v>11</v>
      </c>
      <c r="L6" s="715" t="s">
        <v>12</v>
      </c>
      <c r="M6" s="715" t="s">
        <v>13</v>
      </c>
      <c r="N6" s="715" t="s">
        <v>14</v>
      </c>
      <c r="O6" s="715" t="s">
        <v>15</v>
      </c>
      <c r="P6" s="715" t="s">
        <v>16</v>
      </c>
      <c r="Q6" s="725" t="s">
        <v>17</v>
      </c>
      <c r="R6" s="725" t="s">
        <v>18</v>
      </c>
      <c r="S6" s="725" t="s">
        <v>19</v>
      </c>
      <c r="T6" s="725" t="s">
        <v>20</v>
      </c>
      <c r="U6" s="725" t="s">
        <v>21</v>
      </c>
      <c r="V6" s="725" t="s">
        <v>22</v>
      </c>
      <c r="W6" s="725" t="s">
        <v>23</v>
      </c>
      <c r="X6" s="726" t="s">
        <v>24</v>
      </c>
      <c r="Y6" s="715" t="s">
        <v>25</v>
      </c>
      <c r="Z6" s="725" t="s">
        <v>26</v>
      </c>
      <c r="AA6" s="725" t="s">
        <v>27</v>
      </c>
      <c r="AB6" s="725" t="s">
        <v>28</v>
      </c>
      <c r="AC6" s="715" t="s">
        <v>29</v>
      </c>
      <c r="AD6" s="715" t="s">
        <v>30</v>
      </c>
      <c r="AE6" s="715" t="s">
        <v>31</v>
      </c>
      <c r="AF6" s="715" t="s">
        <v>32</v>
      </c>
      <c r="AG6" s="715" t="s">
        <v>33</v>
      </c>
      <c r="AH6" s="715" t="s">
        <v>34</v>
      </c>
      <c r="AI6" s="715" t="s">
        <v>35</v>
      </c>
      <c r="AJ6" s="715" t="s">
        <v>36</v>
      </c>
      <c r="AK6" s="715" t="s">
        <v>37</v>
      </c>
      <c r="AL6" s="715" t="s">
        <v>38</v>
      </c>
      <c r="AM6" s="729"/>
      <c r="AN6" s="729"/>
    </row>
    <row r="7" ht="14.75" spans="1:6">
      <c r="A7" s="4"/>
      <c r="F7" s="39"/>
    </row>
    <row r="8" ht="14.75" spans="1:40">
      <c r="A8" s="521" t="s">
        <v>39</v>
      </c>
      <c r="B8" s="716" t="s">
        <v>40</v>
      </c>
      <c r="C8" s="128" t="s">
        <v>41</v>
      </c>
      <c r="D8" s="523" t="s">
        <v>42</v>
      </c>
      <c r="E8" s="47" t="s">
        <v>43</v>
      </c>
      <c r="F8" s="47" t="s">
        <v>43</v>
      </c>
      <c r="G8" s="47" t="s">
        <v>43</v>
      </c>
      <c r="H8" s="47" t="s">
        <v>43</v>
      </c>
      <c r="I8" s="47" t="s">
        <v>43</v>
      </c>
      <c r="J8" s="47" t="s">
        <v>43</v>
      </c>
      <c r="K8" s="47" t="s">
        <v>43</v>
      </c>
      <c r="L8" s="47" t="s">
        <v>43</v>
      </c>
      <c r="M8" s="47" t="s">
        <v>43</v>
      </c>
      <c r="N8" s="47" t="s">
        <v>43</v>
      </c>
      <c r="O8" s="47" t="s">
        <v>43</v>
      </c>
      <c r="P8" s="45" t="s">
        <v>43</v>
      </c>
      <c r="Q8" s="245" t="s">
        <v>43</v>
      </c>
      <c r="R8" s="245" t="s">
        <v>43</v>
      </c>
      <c r="S8" s="245" t="s">
        <v>43</v>
      </c>
      <c r="T8" s="245" t="s">
        <v>43</v>
      </c>
      <c r="U8" s="245" t="s">
        <v>43</v>
      </c>
      <c r="V8" s="245" t="s">
        <v>43</v>
      </c>
      <c r="W8" s="245" t="s">
        <v>43</v>
      </c>
      <c r="X8" s="245" t="s">
        <v>43</v>
      </c>
      <c r="Y8" s="245" t="s">
        <v>43</v>
      </c>
      <c r="Z8" s="245" t="s">
        <v>43</v>
      </c>
      <c r="AA8" s="245" t="s">
        <v>43</v>
      </c>
      <c r="AB8" s="109" t="s">
        <v>43</v>
      </c>
      <c r="AC8" s="45" t="s">
        <v>43</v>
      </c>
      <c r="AD8" s="45" t="s">
        <v>43</v>
      </c>
      <c r="AE8" s="45" t="s">
        <v>43</v>
      </c>
      <c r="AF8" s="45" t="s">
        <v>43</v>
      </c>
      <c r="AG8" s="45" t="s">
        <v>43</v>
      </c>
      <c r="AH8" s="45" t="s">
        <v>43</v>
      </c>
      <c r="AI8" s="45" t="s">
        <v>43</v>
      </c>
      <c r="AJ8" s="45" t="s">
        <v>44</v>
      </c>
      <c r="AK8" s="45" t="s">
        <v>44</v>
      </c>
      <c r="AL8" s="89" t="s">
        <v>44</v>
      </c>
      <c r="AM8" s="115" t="s">
        <v>45</v>
      </c>
      <c r="AN8" s="406" t="s">
        <v>46</v>
      </c>
    </row>
    <row r="9" spans="1:40">
      <c r="A9" s="191">
        <v>1300</v>
      </c>
      <c r="B9" s="255" t="s">
        <v>96</v>
      </c>
      <c r="D9" s="44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190"/>
      <c r="AD9" s="190"/>
      <c r="AE9" s="190"/>
      <c r="AF9" s="190"/>
      <c r="AG9" s="190"/>
      <c r="AH9" s="190"/>
      <c r="AI9" s="190"/>
      <c r="AJ9" s="190"/>
      <c r="AK9" s="190"/>
      <c r="AL9" s="237"/>
      <c r="AM9" s="116"/>
      <c r="AN9" s="117"/>
    </row>
    <row r="10" spans="1:40">
      <c r="A10" s="191"/>
      <c r="B10" s="255" t="s">
        <v>97</v>
      </c>
      <c r="D10" s="441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190"/>
      <c r="AD10" s="190"/>
      <c r="AE10" s="190"/>
      <c r="AF10" s="190"/>
      <c r="AG10" s="190"/>
      <c r="AH10" s="190"/>
      <c r="AI10" s="190"/>
      <c r="AJ10" s="190"/>
      <c r="AK10" s="190"/>
      <c r="AL10" s="237"/>
      <c r="AM10" s="116"/>
      <c r="AN10" s="117"/>
    </row>
    <row r="11" spans="1:40">
      <c r="A11" s="191"/>
      <c r="B11" s="254"/>
      <c r="D11" s="44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90"/>
      <c r="AD11" s="190"/>
      <c r="AE11" s="190"/>
      <c r="AF11" s="190"/>
      <c r="AG11" s="190"/>
      <c r="AH11" s="190"/>
      <c r="AI11" s="190"/>
      <c r="AJ11" s="190"/>
      <c r="AK11" s="190"/>
      <c r="AL11" s="237"/>
      <c r="AM11" s="116"/>
      <c r="AN11" s="117"/>
    </row>
    <row r="12" spans="1:40">
      <c r="A12" s="471">
        <v>13.01</v>
      </c>
      <c r="B12" s="172" t="s">
        <v>98</v>
      </c>
      <c r="D12" s="44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90"/>
      <c r="AD12" s="190"/>
      <c r="AE12" s="190"/>
      <c r="AF12" s="190"/>
      <c r="AG12" s="190"/>
      <c r="AH12" s="190"/>
      <c r="AI12" s="190"/>
      <c r="AJ12" s="190"/>
      <c r="AK12" s="190"/>
      <c r="AL12" s="237"/>
      <c r="AM12" s="116"/>
      <c r="AN12" s="117"/>
    </row>
    <row r="13" spans="1:40">
      <c r="A13" s="191"/>
      <c r="B13" s="172"/>
      <c r="D13" s="44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90"/>
      <c r="AD13" s="190"/>
      <c r="AE13" s="190"/>
      <c r="AF13" s="190"/>
      <c r="AG13" s="190"/>
      <c r="AH13" s="190"/>
      <c r="AI13" s="190"/>
      <c r="AJ13" s="190"/>
      <c r="AK13" s="190"/>
      <c r="AL13" s="237"/>
      <c r="AM13" s="116"/>
      <c r="AN13" s="117"/>
    </row>
    <row r="14" spans="1:40">
      <c r="A14" s="198" t="s">
        <v>81</v>
      </c>
      <c r="B14" s="172" t="s">
        <v>99</v>
      </c>
      <c r="C14" s="34" t="s">
        <v>100</v>
      </c>
      <c r="D14" s="441">
        <v>1</v>
      </c>
      <c r="E14" s="111"/>
      <c r="F14" s="111"/>
      <c r="G14" s="111">
        <v>412640.385</v>
      </c>
      <c r="H14" s="111"/>
      <c r="I14" s="111">
        <v>800000</v>
      </c>
      <c r="J14" s="111">
        <v>600000</v>
      </c>
      <c r="K14" s="111">
        <v>285000</v>
      </c>
      <c r="L14" s="111"/>
      <c r="M14" s="111">
        <v>350000</v>
      </c>
      <c r="N14" s="111"/>
      <c r="O14" s="111">
        <v>500000</v>
      </c>
      <c r="P14" s="111"/>
      <c r="Q14" s="111">
        <v>544500</v>
      </c>
      <c r="R14" s="111"/>
      <c r="S14" s="111"/>
      <c r="T14" s="111"/>
      <c r="U14" s="111">
        <v>500000</v>
      </c>
      <c r="V14" s="111">
        <v>950000</v>
      </c>
      <c r="W14" s="111">
        <v>850000</v>
      </c>
      <c r="X14" s="111"/>
      <c r="Y14" s="111">
        <v>395000</v>
      </c>
      <c r="Z14" s="111"/>
      <c r="AA14" s="111"/>
      <c r="AB14" s="111"/>
      <c r="AC14" s="190">
        <v>700000</v>
      </c>
      <c r="AD14" s="190">
        <v>300000</v>
      </c>
      <c r="AE14" s="190">
        <v>475000</v>
      </c>
      <c r="AF14" s="190">
        <v>500000</v>
      </c>
      <c r="AG14" s="190">
        <v>500000</v>
      </c>
      <c r="AH14" s="190">
        <v>729084</v>
      </c>
      <c r="AI14" s="190">
        <v>600000</v>
      </c>
      <c r="AJ14" s="190">
        <v>380000</v>
      </c>
      <c r="AK14" s="730"/>
      <c r="AL14" s="731">
        <v>1250000</v>
      </c>
      <c r="AM14" s="116"/>
      <c r="AN14" s="117"/>
    </row>
    <row r="15" spans="1:40">
      <c r="A15" s="198"/>
      <c r="B15" s="254"/>
      <c r="D15" s="44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90"/>
      <c r="AD15" s="190"/>
      <c r="AE15" s="190"/>
      <c r="AF15" s="190"/>
      <c r="AG15" s="190"/>
      <c r="AH15" s="190"/>
      <c r="AI15" s="190"/>
      <c r="AJ15" s="190"/>
      <c r="AK15" s="732"/>
      <c r="AL15" s="731"/>
      <c r="AM15" s="116"/>
      <c r="AN15" s="117"/>
    </row>
    <row r="16" spans="1:40">
      <c r="A16" s="198" t="s">
        <v>84</v>
      </c>
      <c r="B16" s="172" t="s">
        <v>101</v>
      </c>
      <c r="C16" s="34" t="s">
        <v>100</v>
      </c>
      <c r="D16" s="441">
        <v>1</v>
      </c>
      <c r="E16" s="111"/>
      <c r="F16" s="111"/>
      <c r="G16" s="111">
        <v>145115.42</v>
      </c>
      <c r="H16" s="111"/>
      <c r="I16" s="111"/>
      <c r="J16" s="111">
        <v>225000</v>
      </c>
      <c r="K16" s="111">
        <v>350000</v>
      </c>
      <c r="L16" s="111"/>
      <c r="M16" s="111">
        <v>300000</v>
      </c>
      <c r="N16" s="111"/>
      <c r="O16" s="111">
        <v>250000</v>
      </c>
      <c r="P16" s="111"/>
      <c r="Q16" s="111"/>
      <c r="R16" s="111"/>
      <c r="S16" s="111"/>
      <c r="T16" s="111"/>
      <c r="U16" s="111">
        <v>450000</v>
      </c>
      <c r="V16" s="111">
        <v>155000</v>
      </c>
      <c r="W16" s="111">
        <v>220000</v>
      </c>
      <c r="X16" s="111"/>
      <c r="Y16" s="111">
        <v>250000</v>
      </c>
      <c r="Z16" s="111"/>
      <c r="AA16" s="111"/>
      <c r="AB16" s="111">
        <v>180000</v>
      </c>
      <c r="AC16" s="190">
        <v>200000</v>
      </c>
      <c r="AD16" s="190">
        <v>200000</v>
      </c>
      <c r="AE16" s="190">
        <v>435000</v>
      </c>
      <c r="AF16" s="190">
        <v>70000</v>
      </c>
      <c r="AG16" s="190">
        <v>250000</v>
      </c>
      <c r="AH16" s="190">
        <v>50000</v>
      </c>
      <c r="AI16" s="190">
        <v>300000</v>
      </c>
      <c r="AJ16" s="190">
        <v>160000</v>
      </c>
      <c r="AK16" s="730"/>
      <c r="AL16" s="731">
        <v>850000</v>
      </c>
      <c r="AM16" s="116"/>
      <c r="AN16" s="117"/>
    </row>
    <row r="17" spans="1:43">
      <c r="A17" s="198"/>
      <c r="B17" s="254"/>
      <c r="D17" s="44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90"/>
      <c r="AD17" s="190"/>
      <c r="AE17" s="190"/>
      <c r="AF17" s="190"/>
      <c r="AG17" s="190"/>
      <c r="AH17" s="190"/>
      <c r="AI17" s="190"/>
      <c r="AJ17" s="190"/>
      <c r="AK17" s="732"/>
      <c r="AL17" s="731"/>
      <c r="AM17" s="116"/>
      <c r="AN17" s="117"/>
      <c r="AQ17" s="124"/>
    </row>
    <row r="18" spans="1:41">
      <c r="A18" s="198" t="s">
        <v>86</v>
      </c>
      <c r="B18" s="172" t="s">
        <v>102</v>
      </c>
      <c r="C18" s="34" t="s">
        <v>93</v>
      </c>
      <c r="D18" s="441">
        <v>12</v>
      </c>
      <c r="E18" s="57">
        <v>45000</v>
      </c>
      <c r="F18" s="57"/>
      <c r="G18" s="57">
        <v>98785.23</v>
      </c>
      <c r="H18" s="57">
        <v>275000</v>
      </c>
      <c r="I18" s="57">
        <v>80000</v>
      </c>
      <c r="J18" s="57">
        <v>150000</v>
      </c>
      <c r="K18" s="57"/>
      <c r="L18" s="57">
        <v>162500</v>
      </c>
      <c r="M18" s="57">
        <v>50000</v>
      </c>
      <c r="N18" s="57"/>
      <c r="O18" s="57">
        <v>100000</v>
      </c>
      <c r="P18" s="57"/>
      <c r="Q18" s="57">
        <v>168000</v>
      </c>
      <c r="R18" s="57"/>
      <c r="S18" s="57"/>
      <c r="T18" s="57">
        <v>70000</v>
      </c>
      <c r="U18" s="57">
        <v>160000</v>
      </c>
      <c r="V18" s="57">
        <v>125000</v>
      </c>
      <c r="W18" s="57">
        <v>85000</v>
      </c>
      <c r="X18" s="57"/>
      <c r="Y18" s="57">
        <v>95000</v>
      </c>
      <c r="Z18" s="57">
        <v>160000</v>
      </c>
      <c r="AA18" s="57"/>
      <c r="AB18" s="190">
        <v>130000</v>
      </c>
      <c r="AC18" s="190">
        <f>820000/4</f>
        <v>205000</v>
      </c>
      <c r="AD18" s="190">
        <v>200000</v>
      </c>
      <c r="AE18" s="190"/>
      <c r="AF18" s="190">
        <v>55000</v>
      </c>
      <c r="AG18" s="190">
        <v>250000</v>
      </c>
      <c r="AH18" s="190">
        <v>120802</v>
      </c>
      <c r="AI18" s="190">
        <v>60000</v>
      </c>
      <c r="AJ18" s="190">
        <v>105000</v>
      </c>
      <c r="AK18" s="732"/>
      <c r="AL18" s="731">
        <v>85000</v>
      </c>
      <c r="AM18" s="116"/>
      <c r="AN18" s="117"/>
      <c r="AO18" s="124"/>
    </row>
    <row r="19" spans="1:40">
      <c r="A19" s="198"/>
      <c r="B19" s="172"/>
      <c r="D19" s="441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190"/>
      <c r="AC19" s="190"/>
      <c r="AD19" s="190"/>
      <c r="AE19" s="190"/>
      <c r="AF19" s="190"/>
      <c r="AG19" s="190"/>
      <c r="AH19" s="190"/>
      <c r="AI19" s="190"/>
      <c r="AJ19" s="190"/>
      <c r="AK19" s="733"/>
      <c r="AL19" s="734"/>
      <c r="AM19" s="116"/>
      <c r="AN19" s="117"/>
    </row>
    <row r="20" ht="61.8" customHeight="1" spans="1:40">
      <c r="A20" s="198"/>
      <c r="B20" s="222" t="s">
        <v>103</v>
      </c>
      <c r="D20" s="441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190"/>
      <c r="AC20" s="190"/>
      <c r="AD20" s="190"/>
      <c r="AE20" s="190"/>
      <c r="AF20" s="190"/>
      <c r="AG20" s="190"/>
      <c r="AH20" s="190"/>
      <c r="AI20" s="190"/>
      <c r="AJ20" s="190"/>
      <c r="AK20" s="733"/>
      <c r="AL20" s="734"/>
      <c r="AM20" s="116"/>
      <c r="AN20" s="117"/>
    </row>
    <row r="21" ht="25.2" customHeight="1" spans="1:40">
      <c r="A21" s="198"/>
      <c r="B21" s="222"/>
      <c r="D21" s="441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190"/>
      <c r="AC21" s="190"/>
      <c r="AD21" s="190"/>
      <c r="AE21" s="190"/>
      <c r="AF21" s="190"/>
      <c r="AG21" s="190"/>
      <c r="AH21" s="190"/>
      <c r="AI21" s="190"/>
      <c r="AJ21" s="190"/>
      <c r="AK21" s="733"/>
      <c r="AL21" s="734"/>
      <c r="AM21" s="116"/>
      <c r="AN21" s="117"/>
    </row>
    <row r="22" ht="18" customHeight="1" spans="1:40">
      <c r="A22" s="198"/>
      <c r="B22" s="222"/>
      <c r="D22" s="441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190"/>
      <c r="AC22" s="190"/>
      <c r="AD22" s="190"/>
      <c r="AE22" s="190"/>
      <c r="AF22" s="190"/>
      <c r="AG22" s="190"/>
      <c r="AH22" s="190"/>
      <c r="AI22" s="190"/>
      <c r="AJ22" s="190"/>
      <c r="AK22" s="733"/>
      <c r="AL22" s="734"/>
      <c r="AM22" s="116"/>
      <c r="AN22" s="117"/>
    </row>
    <row r="23" ht="22.2" customHeight="1" spans="1:40">
      <c r="A23" s="198"/>
      <c r="B23" s="222"/>
      <c r="D23" s="441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190"/>
      <c r="AC23" s="190"/>
      <c r="AD23" s="190"/>
      <c r="AE23" s="190"/>
      <c r="AF23" s="190"/>
      <c r="AG23" s="190"/>
      <c r="AH23" s="190"/>
      <c r="AI23" s="190"/>
      <c r="AJ23" s="190"/>
      <c r="AK23" s="733"/>
      <c r="AL23" s="734"/>
      <c r="AM23" s="116"/>
      <c r="AN23" s="117"/>
    </row>
    <row r="24" ht="22.2" customHeight="1" spans="1:40">
      <c r="A24" s="198"/>
      <c r="B24" s="222"/>
      <c r="D24" s="441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190"/>
      <c r="AC24" s="190"/>
      <c r="AD24" s="190"/>
      <c r="AE24" s="190"/>
      <c r="AF24" s="190"/>
      <c r="AG24" s="190"/>
      <c r="AH24" s="190"/>
      <c r="AI24" s="190"/>
      <c r="AJ24" s="190"/>
      <c r="AK24" s="733"/>
      <c r="AL24" s="734"/>
      <c r="AM24" s="116"/>
      <c r="AN24" s="117"/>
    </row>
    <row r="25" ht="22.2" customHeight="1" spans="1:40">
      <c r="A25" s="198"/>
      <c r="B25" s="222"/>
      <c r="D25" s="11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190"/>
      <c r="AC25" s="190"/>
      <c r="AD25" s="190"/>
      <c r="AE25" s="190"/>
      <c r="AF25" s="190"/>
      <c r="AG25" s="190"/>
      <c r="AH25" s="190"/>
      <c r="AI25" s="190"/>
      <c r="AJ25" s="190"/>
      <c r="AK25" s="733"/>
      <c r="AL25" s="734"/>
      <c r="AM25" s="709"/>
      <c r="AN25" s="117"/>
    </row>
    <row r="26" ht="18.75" customHeight="1" spans="1:40">
      <c r="A26" s="198"/>
      <c r="B26" s="222"/>
      <c r="D26" s="441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190"/>
      <c r="AC26" s="190"/>
      <c r="AD26" s="190"/>
      <c r="AE26" s="190"/>
      <c r="AF26" s="190"/>
      <c r="AG26" s="190"/>
      <c r="AH26" s="190"/>
      <c r="AI26" s="190"/>
      <c r="AJ26" s="190"/>
      <c r="AK26" s="733"/>
      <c r="AL26" s="734"/>
      <c r="AM26" s="116"/>
      <c r="AN26" s="117"/>
    </row>
    <row r="27" spans="1:40">
      <c r="A27" s="198" t="s">
        <v>104</v>
      </c>
      <c r="B27" s="172" t="s">
        <v>105</v>
      </c>
      <c r="C27" s="34" t="s">
        <v>106</v>
      </c>
      <c r="D27" s="441">
        <v>1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190"/>
      <c r="AC27" s="190"/>
      <c r="AD27" s="190"/>
      <c r="AE27" s="190"/>
      <c r="AF27" s="190"/>
      <c r="AG27" s="190"/>
      <c r="AH27" s="190"/>
      <c r="AI27" s="190"/>
      <c r="AJ27" s="190"/>
      <c r="AK27" s="733"/>
      <c r="AL27" s="734"/>
      <c r="AM27" s="116"/>
      <c r="AN27" s="117"/>
    </row>
    <row r="28" spans="1:40">
      <c r="A28" s="198"/>
      <c r="B28" s="172" t="s">
        <v>107</v>
      </c>
      <c r="D28" s="441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190"/>
      <c r="AC28" s="190"/>
      <c r="AD28" s="190"/>
      <c r="AE28" s="190"/>
      <c r="AF28" s="190"/>
      <c r="AG28" s="190"/>
      <c r="AH28" s="190"/>
      <c r="AI28" s="190"/>
      <c r="AJ28" s="190"/>
      <c r="AK28" s="733"/>
      <c r="AL28" s="734"/>
      <c r="AM28" s="116"/>
      <c r="AN28" s="117"/>
    </row>
    <row r="29" spans="1:40">
      <c r="A29" s="198"/>
      <c r="B29" s="172"/>
      <c r="D29" s="441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190"/>
      <c r="AC29" s="190"/>
      <c r="AD29" s="190"/>
      <c r="AE29" s="190"/>
      <c r="AF29" s="190"/>
      <c r="AG29" s="190"/>
      <c r="AH29" s="190"/>
      <c r="AI29" s="190"/>
      <c r="AJ29" s="190"/>
      <c r="AK29" s="733"/>
      <c r="AL29" s="734"/>
      <c r="AM29" s="116"/>
      <c r="AN29" s="117"/>
    </row>
    <row r="30" s="484" customFormat="1" ht="28.2" hidden="1" customHeight="1" spans="1:40">
      <c r="A30" s="717" t="s">
        <v>108</v>
      </c>
      <c r="B30" s="718" t="s">
        <v>109</v>
      </c>
      <c r="C30" s="719" t="s">
        <v>93</v>
      </c>
      <c r="D30" s="720">
        <f>D18</f>
        <v>12</v>
      </c>
      <c r="E30" s="721"/>
      <c r="F30" s="721"/>
      <c r="G30" s="721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7"/>
      <c r="AC30" s="727"/>
      <c r="AD30" s="727"/>
      <c r="AE30" s="727"/>
      <c r="AF30" s="727"/>
      <c r="AG30" s="727"/>
      <c r="AH30" s="727"/>
      <c r="AI30" s="727"/>
      <c r="AJ30" s="727"/>
      <c r="AK30" s="735"/>
      <c r="AL30" s="736"/>
      <c r="AM30" s="737"/>
      <c r="AN30" s="738"/>
    </row>
    <row r="31" spans="1:40">
      <c r="A31" s="198"/>
      <c r="B31" s="172"/>
      <c r="D31" s="441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190"/>
      <c r="AC31" s="190"/>
      <c r="AD31" s="190"/>
      <c r="AE31" s="190"/>
      <c r="AF31" s="190"/>
      <c r="AG31" s="190"/>
      <c r="AH31" s="190"/>
      <c r="AI31" s="190"/>
      <c r="AJ31" s="190"/>
      <c r="AK31" s="733"/>
      <c r="AL31" s="734"/>
      <c r="AM31" s="116"/>
      <c r="AN31" s="117"/>
    </row>
    <row r="32" spans="1:40">
      <c r="A32" s="198" t="s">
        <v>110</v>
      </c>
      <c r="B32" s="172" t="s">
        <v>111</v>
      </c>
      <c r="C32" s="34" t="s">
        <v>106</v>
      </c>
      <c r="D32" s="441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190"/>
      <c r="AC32" s="190"/>
      <c r="AD32" s="190"/>
      <c r="AE32" s="190"/>
      <c r="AF32" s="190"/>
      <c r="AG32" s="190"/>
      <c r="AH32" s="190"/>
      <c r="AI32" s="190"/>
      <c r="AJ32" s="190"/>
      <c r="AK32" s="733"/>
      <c r="AL32" s="734"/>
      <c r="AM32" s="116"/>
      <c r="AN32" s="117"/>
    </row>
    <row r="33" spans="1:40">
      <c r="A33" s="198"/>
      <c r="B33" s="172"/>
      <c r="D33" s="441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190"/>
      <c r="AC33" s="190"/>
      <c r="AD33" s="190"/>
      <c r="AE33" s="190"/>
      <c r="AF33" s="190"/>
      <c r="AG33" s="190"/>
      <c r="AH33" s="190"/>
      <c r="AI33" s="190"/>
      <c r="AJ33" s="190"/>
      <c r="AK33" s="733"/>
      <c r="AL33" s="734"/>
      <c r="AM33" s="116"/>
      <c r="AN33" s="117"/>
    </row>
    <row r="34" s="484" customFormat="1" ht="24.75" hidden="1" customHeight="1" spans="1:40">
      <c r="A34" s="722" t="s">
        <v>112</v>
      </c>
      <c r="B34" s="718" t="s">
        <v>113</v>
      </c>
      <c r="C34" s="719" t="s">
        <v>114</v>
      </c>
      <c r="D34" s="720">
        <v>1</v>
      </c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1"/>
      <c r="Q34" s="721"/>
      <c r="R34" s="721"/>
      <c r="S34" s="721"/>
      <c r="T34" s="721"/>
      <c r="U34" s="721"/>
      <c r="V34" s="721"/>
      <c r="W34" s="721"/>
      <c r="X34" s="721"/>
      <c r="Y34" s="721"/>
      <c r="Z34" s="721"/>
      <c r="AA34" s="721"/>
      <c r="AB34" s="727"/>
      <c r="AC34" s="727"/>
      <c r="AD34" s="727"/>
      <c r="AE34" s="727"/>
      <c r="AF34" s="727"/>
      <c r="AG34" s="727"/>
      <c r="AH34" s="727"/>
      <c r="AI34" s="727"/>
      <c r="AJ34" s="727"/>
      <c r="AK34" s="735"/>
      <c r="AL34" s="736"/>
      <c r="AM34" s="737">
        <v>0</v>
      </c>
      <c r="AN34" s="738">
        <f t="shared" ref="AN34" si="0">D34*AM34</f>
        <v>0</v>
      </c>
    </row>
    <row r="35" hidden="1" spans="1:40">
      <c r="A35" s="198"/>
      <c r="B35" s="172"/>
      <c r="D35" s="441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190"/>
      <c r="AC35" s="190"/>
      <c r="AD35" s="190"/>
      <c r="AE35" s="190"/>
      <c r="AF35" s="190"/>
      <c r="AG35" s="190"/>
      <c r="AH35" s="190"/>
      <c r="AI35" s="190"/>
      <c r="AJ35" s="190"/>
      <c r="AK35" s="733"/>
      <c r="AL35" s="734"/>
      <c r="AM35" s="116"/>
      <c r="AN35" s="117"/>
    </row>
    <row r="36" hidden="1" spans="1:40">
      <c r="A36" s="198" t="s">
        <v>115</v>
      </c>
      <c r="B36" s="172" t="s">
        <v>116</v>
      </c>
      <c r="C36" s="34" t="s">
        <v>55</v>
      </c>
      <c r="D36" s="116">
        <f>AM34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190"/>
      <c r="AC36" s="190"/>
      <c r="AD36" s="190"/>
      <c r="AE36" s="190"/>
      <c r="AF36" s="190"/>
      <c r="AG36" s="190"/>
      <c r="AH36" s="190"/>
      <c r="AI36" s="190"/>
      <c r="AJ36" s="190"/>
      <c r="AK36" s="733"/>
      <c r="AL36" s="734"/>
      <c r="AM36" s="708">
        <v>0.1</v>
      </c>
      <c r="AN36" s="117">
        <f>D36*AM36</f>
        <v>0</v>
      </c>
    </row>
    <row r="37" spans="1:40">
      <c r="A37" s="198"/>
      <c r="B37" s="172"/>
      <c r="D37" s="441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190"/>
      <c r="AC37" s="190"/>
      <c r="AD37" s="190"/>
      <c r="AE37" s="190"/>
      <c r="AF37" s="190"/>
      <c r="AG37" s="190"/>
      <c r="AH37" s="190"/>
      <c r="AI37" s="190"/>
      <c r="AJ37" s="190"/>
      <c r="AK37" s="733"/>
      <c r="AL37" s="734"/>
      <c r="AM37" s="116"/>
      <c r="AN37" s="117"/>
    </row>
    <row r="38" spans="1:40">
      <c r="A38" s="460"/>
      <c r="B38" s="458"/>
      <c r="C38" s="543"/>
      <c r="D38" s="459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413"/>
      <c r="AC38" s="413"/>
      <c r="AD38" s="413"/>
      <c r="AE38" s="413"/>
      <c r="AF38" s="413"/>
      <c r="AG38" s="413"/>
      <c r="AH38" s="413"/>
      <c r="AI38" s="413"/>
      <c r="AJ38" s="413"/>
      <c r="AK38" s="739"/>
      <c r="AL38" s="740"/>
      <c r="AM38" s="169"/>
      <c r="AN38" s="170"/>
    </row>
    <row r="39" spans="1:40">
      <c r="A39" s="460"/>
      <c r="B39" s="458"/>
      <c r="C39" s="543"/>
      <c r="D39" s="459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413"/>
      <c r="AC39" s="413"/>
      <c r="AD39" s="413"/>
      <c r="AE39" s="413"/>
      <c r="AF39" s="413"/>
      <c r="AG39" s="413"/>
      <c r="AH39" s="413"/>
      <c r="AI39" s="413"/>
      <c r="AJ39" s="413"/>
      <c r="AK39" s="739"/>
      <c r="AL39" s="740"/>
      <c r="AM39" s="169"/>
      <c r="AN39" s="170"/>
    </row>
    <row r="40" spans="1:40">
      <c r="A40" s="198"/>
      <c r="B40" s="172"/>
      <c r="D40" s="441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V40" s="57"/>
      <c r="W40" s="57"/>
      <c r="X40" s="57"/>
      <c r="Y40" s="57"/>
      <c r="Z40" s="57"/>
      <c r="AA40" s="57"/>
      <c r="AB40" s="57"/>
      <c r="AC40" s="110"/>
      <c r="AD40" s="110"/>
      <c r="AE40" s="110"/>
      <c r="AF40" s="110"/>
      <c r="AG40" s="110"/>
      <c r="AH40" s="110"/>
      <c r="AI40" s="110"/>
      <c r="AJ40" s="110"/>
      <c r="AK40" s="110"/>
      <c r="AL40" s="741"/>
      <c r="AM40" s="116"/>
      <c r="AN40" s="117"/>
    </row>
    <row r="41" spans="1:40">
      <c r="A41" s="198"/>
      <c r="B41" s="172"/>
      <c r="D41" s="44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V41" s="57"/>
      <c r="W41" s="57"/>
      <c r="X41" s="57"/>
      <c r="Y41" s="57"/>
      <c r="Z41" s="57"/>
      <c r="AA41" s="57"/>
      <c r="AB41" s="57"/>
      <c r="AC41" s="110"/>
      <c r="AD41" s="110"/>
      <c r="AE41" s="110"/>
      <c r="AF41" s="110"/>
      <c r="AG41" s="110"/>
      <c r="AH41" s="110"/>
      <c r="AI41" s="110"/>
      <c r="AJ41" s="110"/>
      <c r="AK41" s="110"/>
      <c r="AL41" s="741"/>
      <c r="AM41" s="116"/>
      <c r="AN41" s="117"/>
    </row>
    <row r="42" spans="1:40">
      <c r="A42" s="198"/>
      <c r="B42" s="222"/>
      <c r="D42" s="441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190"/>
      <c r="AC42" s="190"/>
      <c r="AD42" s="190"/>
      <c r="AE42" s="190"/>
      <c r="AF42" s="190"/>
      <c r="AG42" s="190"/>
      <c r="AH42" s="190"/>
      <c r="AI42" s="190"/>
      <c r="AJ42" s="190"/>
      <c r="AK42" s="733"/>
      <c r="AL42" s="734"/>
      <c r="AM42" s="116"/>
      <c r="AN42" s="117"/>
    </row>
    <row r="43" spans="1:40">
      <c r="A43" s="198"/>
      <c r="B43" s="222"/>
      <c r="D43" s="11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190"/>
      <c r="AC43" s="190"/>
      <c r="AD43" s="190"/>
      <c r="AE43" s="190"/>
      <c r="AF43" s="190"/>
      <c r="AG43" s="190"/>
      <c r="AH43" s="190"/>
      <c r="AI43" s="190"/>
      <c r="AJ43" s="190"/>
      <c r="AK43" s="733"/>
      <c r="AL43" s="734"/>
      <c r="AM43" s="708"/>
      <c r="AN43" s="117"/>
    </row>
    <row r="44" spans="1:40">
      <c r="A44" s="198"/>
      <c r="B44" s="172"/>
      <c r="D44" s="441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V44" s="57"/>
      <c r="W44" s="57"/>
      <c r="X44" s="57"/>
      <c r="Y44" s="57"/>
      <c r="Z44" s="57"/>
      <c r="AA44" s="57"/>
      <c r="AB44" s="57"/>
      <c r="AC44" s="110"/>
      <c r="AD44" s="110"/>
      <c r="AE44" s="110"/>
      <c r="AF44" s="110"/>
      <c r="AG44" s="110"/>
      <c r="AH44" s="110"/>
      <c r="AI44" s="110"/>
      <c r="AJ44" s="110"/>
      <c r="AK44" s="110"/>
      <c r="AL44" s="741"/>
      <c r="AM44" s="116"/>
      <c r="AN44" s="117"/>
    </row>
    <row r="45" spans="1:40">
      <c r="A45" s="198"/>
      <c r="B45" s="172"/>
      <c r="D45" s="441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V45" s="57"/>
      <c r="W45" s="57"/>
      <c r="X45" s="57"/>
      <c r="Y45" s="57"/>
      <c r="Z45" s="57"/>
      <c r="AA45" s="57"/>
      <c r="AB45" s="57"/>
      <c r="AC45" s="110"/>
      <c r="AD45" s="110"/>
      <c r="AE45" s="110"/>
      <c r="AF45" s="110"/>
      <c r="AG45" s="110"/>
      <c r="AH45" s="110"/>
      <c r="AI45" s="110"/>
      <c r="AJ45" s="110"/>
      <c r="AK45" s="110"/>
      <c r="AL45" s="741"/>
      <c r="AM45" s="116"/>
      <c r="AN45" s="117"/>
    </row>
    <row r="46" spans="1:40">
      <c r="A46" s="198"/>
      <c r="B46" s="172" t="s">
        <v>117</v>
      </c>
      <c r="C46" s="34" t="s">
        <v>106</v>
      </c>
      <c r="D46" s="441">
        <v>1</v>
      </c>
      <c r="E46" s="57"/>
      <c r="F46" s="57"/>
      <c r="G46" s="57"/>
      <c r="H46" s="57"/>
      <c r="I46" s="57"/>
      <c r="J46" s="57"/>
      <c r="K46" s="57">
        <v>145000</v>
      </c>
      <c r="L46" s="57"/>
      <c r="M46" s="57"/>
      <c r="N46" s="57"/>
      <c r="O46" s="57"/>
      <c r="P46" s="57"/>
      <c r="Q46" s="57"/>
      <c r="R46" s="57"/>
      <c r="S46" s="57"/>
      <c r="T46" s="57"/>
      <c r="U46" s="57">
        <v>44000</v>
      </c>
      <c r="V46" s="57"/>
      <c r="W46" s="57"/>
      <c r="X46" s="57"/>
      <c r="Y46" s="57"/>
      <c r="Z46" s="57"/>
      <c r="AA46" s="57"/>
      <c r="AB46" s="57"/>
      <c r="AC46" s="64"/>
      <c r="AD46" s="64"/>
      <c r="AE46" s="64"/>
      <c r="AF46" s="64"/>
      <c r="AG46" s="64"/>
      <c r="AH46" s="64"/>
      <c r="AI46" s="64">
        <v>60000</v>
      </c>
      <c r="AJ46" s="64"/>
      <c r="AK46" s="64"/>
      <c r="AL46" s="98"/>
      <c r="AM46" s="116"/>
      <c r="AN46" s="117"/>
    </row>
    <row r="47" spans="1:40">
      <c r="A47" s="191"/>
      <c r="B47" s="172"/>
      <c r="C47" s="173"/>
      <c r="D47" s="441"/>
      <c r="E47" s="111"/>
      <c r="F47" s="111"/>
      <c r="G47" s="111"/>
      <c r="H47" s="111"/>
      <c r="I47" s="111"/>
      <c r="J47" s="111"/>
      <c r="K47" s="111">
        <v>120000</v>
      </c>
      <c r="L47" s="111"/>
      <c r="M47" s="111"/>
      <c r="N47" s="111"/>
      <c r="O47" s="111"/>
      <c r="P47" s="111"/>
      <c r="Q47" s="111"/>
      <c r="R47" s="111"/>
      <c r="S47" s="111"/>
      <c r="T47" s="111"/>
      <c r="U47" s="57"/>
      <c r="V47" s="111"/>
      <c r="W47" s="111"/>
      <c r="X47" s="111"/>
      <c r="Y47" s="111"/>
      <c r="Z47" s="111"/>
      <c r="AA47" s="111"/>
      <c r="AB47" s="111"/>
      <c r="AC47" s="190"/>
      <c r="AD47" s="190"/>
      <c r="AE47" s="190"/>
      <c r="AF47" s="190"/>
      <c r="AG47" s="190"/>
      <c r="AH47" s="190"/>
      <c r="AI47" s="190"/>
      <c r="AJ47" s="190"/>
      <c r="AK47" s="190"/>
      <c r="AL47" s="237"/>
      <c r="AM47" s="116"/>
      <c r="AN47" s="117"/>
    </row>
    <row r="48" spans="1:40">
      <c r="A48" s="191"/>
      <c r="B48" s="172"/>
      <c r="C48" s="173"/>
      <c r="D48" s="44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90"/>
      <c r="AD48" s="190"/>
      <c r="AE48" s="190"/>
      <c r="AF48" s="190"/>
      <c r="AG48" s="190"/>
      <c r="AH48" s="190"/>
      <c r="AI48" s="190"/>
      <c r="AJ48" s="190"/>
      <c r="AK48" s="190"/>
      <c r="AL48" s="237"/>
      <c r="AM48" s="116"/>
      <c r="AN48" s="117"/>
    </row>
    <row r="49" spans="1:40">
      <c r="A49" s="473"/>
      <c r="B49" s="172"/>
      <c r="D49" s="44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57"/>
      <c r="AD49" s="57"/>
      <c r="AE49" s="57"/>
      <c r="AF49" s="57"/>
      <c r="AG49" s="57"/>
      <c r="AH49" s="57"/>
      <c r="AI49" s="57"/>
      <c r="AJ49" s="57"/>
      <c r="AK49" s="57"/>
      <c r="AL49" s="63"/>
      <c r="AM49" s="116"/>
      <c r="AN49" s="117"/>
    </row>
    <row r="50" spans="1:40">
      <c r="A50" s="473"/>
      <c r="B50" s="172"/>
      <c r="D50" s="441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190"/>
      <c r="AC50" s="190"/>
      <c r="AD50" s="190"/>
      <c r="AE50" s="190"/>
      <c r="AF50" s="190"/>
      <c r="AG50" s="190"/>
      <c r="AH50" s="190"/>
      <c r="AI50" s="190"/>
      <c r="AJ50" s="190"/>
      <c r="AK50" s="733"/>
      <c r="AL50" s="734"/>
      <c r="AM50" s="116"/>
      <c r="AN50" s="117"/>
    </row>
    <row r="51" spans="1:40">
      <c r="A51" s="473"/>
      <c r="B51" s="172"/>
      <c r="D51" s="116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190"/>
      <c r="AC51" s="190"/>
      <c r="AD51" s="190"/>
      <c r="AE51" s="190"/>
      <c r="AF51" s="190"/>
      <c r="AG51" s="190"/>
      <c r="AH51" s="190"/>
      <c r="AI51" s="190"/>
      <c r="AJ51" s="190"/>
      <c r="AK51" s="733"/>
      <c r="AL51" s="734"/>
      <c r="AM51" s="708"/>
      <c r="AN51" s="117"/>
    </row>
    <row r="52" spans="1:40">
      <c r="A52" s="473"/>
      <c r="B52" s="172"/>
      <c r="D52" s="44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57"/>
      <c r="AD52" s="57"/>
      <c r="AE52" s="57"/>
      <c r="AF52" s="57"/>
      <c r="AG52" s="57"/>
      <c r="AH52" s="57"/>
      <c r="AI52" s="57"/>
      <c r="AJ52" s="57"/>
      <c r="AK52" s="57"/>
      <c r="AL52" s="63"/>
      <c r="AM52" s="116"/>
      <c r="AN52" s="117"/>
    </row>
    <row r="53" spans="1:40">
      <c r="A53" s="191" t="s">
        <v>118</v>
      </c>
      <c r="B53" s="723" t="s">
        <v>119</v>
      </c>
      <c r="C53" s="34" t="s">
        <v>120</v>
      </c>
      <c r="D53" s="441">
        <v>300</v>
      </c>
      <c r="E53" s="62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>
        <v>350</v>
      </c>
      <c r="AB53" s="64"/>
      <c r="AC53" s="190"/>
      <c r="AD53" s="190"/>
      <c r="AE53" s="190"/>
      <c r="AF53" s="190"/>
      <c r="AG53" s="190"/>
      <c r="AH53" s="190"/>
      <c r="AI53" s="190"/>
      <c r="AJ53" s="190"/>
      <c r="AK53" s="190"/>
      <c r="AL53" s="237"/>
      <c r="AM53" s="116"/>
      <c r="AN53" s="117"/>
    </row>
    <row r="54" ht="18" customHeight="1" spans="1:40">
      <c r="A54" s="724"/>
      <c r="B54" s="723"/>
      <c r="D54" s="441"/>
      <c r="E54" s="62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237"/>
      <c r="AM54" s="116"/>
      <c r="AN54" s="117"/>
    </row>
    <row r="55" ht="18" customHeight="1" spans="1:40">
      <c r="A55" s="724"/>
      <c r="B55" s="723"/>
      <c r="D55" s="441"/>
      <c r="E55" s="62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190"/>
      <c r="AL55" s="237"/>
      <c r="AM55" s="116"/>
      <c r="AN55" s="117"/>
    </row>
    <row r="56" ht="18" customHeight="1" spans="1:40">
      <c r="A56" s="724"/>
      <c r="B56" s="723"/>
      <c r="D56" s="441"/>
      <c r="E56" s="62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190"/>
      <c r="AL56" s="237"/>
      <c r="AM56" s="116"/>
      <c r="AN56" s="117"/>
    </row>
    <row r="57" ht="18" customHeight="1" spans="1:40">
      <c r="A57" s="724"/>
      <c r="B57" s="723"/>
      <c r="D57" s="441"/>
      <c r="E57" s="62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190"/>
      <c r="AL57" s="237"/>
      <c r="AM57" s="116"/>
      <c r="AN57" s="117"/>
    </row>
    <row r="58" ht="18" customHeight="1" spans="1:40">
      <c r="A58" s="724"/>
      <c r="B58" s="723"/>
      <c r="D58" s="441"/>
      <c r="E58" s="62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190"/>
      <c r="AL58" s="237"/>
      <c r="AM58" s="116"/>
      <c r="AN58" s="117"/>
    </row>
    <row r="59" ht="18" customHeight="1" spans="1:40">
      <c r="A59" s="724"/>
      <c r="B59" s="723"/>
      <c r="D59" s="441"/>
      <c r="E59" s="62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190"/>
      <c r="AL59" s="237"/>
      <c r="AM59" s="116"/>
      <c r="AN59" s="117"/>
    </row>
    <row r="60" ht="18" customHeight="1" spans="1:40">
      <c r="A60" s="724"/>
      <c r="B60" s="723"/>
      <c r="D60" s="441"/>
      <c r="E60" s="62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190"/>
      <c r="AL60" s="237"/>
      <c r="AM60" s="116"/>
      <c r="AN60" s="117"/>
    </row>
    <row r="61" ht="18" customHeight="1" spans="1:40">
      <c r="A61" s="724"/>
      <c r="B61" s="723"/>
      <c r="D61" s="441"/>
      <c r="E61" s="62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190"/>
      <c r="AD61" s="190"/>
      <c r="AE61" s="190"/>
      <c r="AF61" s="190"/>
      <c r="AG61" s="190"/>
      <c r="AH61" s="190"/>
      <c r="AI61" s="190"/>
      <c r="AJ61" s="190"/>
      <c r="AK61" s="190"/>
      <c r="AL61" s="237"/>
      <c r="AM61" s="116"/>
      <c r="AN61" s="117"/>
    </row>
    <row r="62" ht="18" customHeight="1" spans="1:40">
      <c r="A62" s="724"/>
      <c r="B62" s="723"/>
      <c r="D62" s="441"/>
      <c r="E62" s="62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190"/>
      <c r="AD62" s="190"/>
      <c r="AE62" s="190"/>
      <c r="AF62" s="190"/>
      <c r="AG62" s="190"/>
      <c r="AH62" s="190"/>
      <c r="AI62" s="190"/>
      <c r="AJ62" s="190"/>
      <c r="AK62" s="190"/>
      <c r="AL62" s="237"/>
      <c r="AM62" s="116"/>
      <c r="AN62" s="117"/>
    </row>
    <row r="63" ht="18" customHeight="1" spans="1:40">
      <c r="A63" s="724"/>
      <c r="B63" s="723"/>
      <c r="D63" s="441"/>
      <c r="E63" s="62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190"/>
      <c r="AD63" s="190"/>
      <c r="AE63" s="190"/>
      <c r="AF63" s="190"/>
      <c r="AG63" s="190"/>
      <c r="AH63" s="190"/>
      <c r="AI63" s="190"/>
      <c r="AJ63" s="190"/>
      <c r="AK63" s="190"/>
      <c r="AL63" s="237"/>
      <c r="AM63" s="116"/>
      <c r="AN63" s="117"/>
    </row>
    <row r="64" ht="18" customHeight="1" spans="1:40">
      <c r="A64" s="724"/>
      <c r="B64" s="723"/>
      <c r="D64" s="441"/>
      <c r="E64" s="62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190"/>
      <c r="AD64" s="190"/>
      <c r="AE64" s="190"/>
      <c r="AF64" s="190"/>
      <c r="AG64" s="190"/>
      <c r="AH64" s="190"/>
      <c r="AI64" s="190"/>
      <c r="AJ64" s="190"/>
      <c r="AK64" s="190"/>
      <c r="AL64" s="237"/>
      <c r="AM64" s="116"/>
      <c r="AN64" s="117"/>
    </row>
    <row r="65" ht="18" customHeight="1" spans="1:40">
      <c r="A65" s="724"/>
      <c r="B65" s="723"/>
      <c r="D65" s="441"/>
      <c r="E65" s="62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190"/>
      <c r="AD65" s="190"/>
      <c r="AE65" s="190"/>
      <c r="AF65" s="190"/>
      <c r="AG65" s="190"/>
      <c r="AH65" s="190"/>
      <c r="AI65" s="190"/>
      <c r="AJ65" s="190"/>
      <c r="AK65" s="190"/>
      <c r="AL65" s="237"/>
      <c r="AM65" s="116"/>
      <c r="AN65" s="117"/>
    </row>
    <row r="66" ht="18" customHeight="1" spans="1:40">
      <c r="A66" s="724"/>
      <c r="B66" s="723"/>
      <c r="D66" s="441"/>
      <c r="E66" s="62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190"/>
      <c r="AD66" s="190"/>
      <c r="AE66" s="190"/>
      <c r="AF66" s="190"/>
      <c r="AG66" s="190"/>
      <c r="AH66" s="190"/>
      <c r="AI66" s="190"/>
      <c r="AJ66" s="190"/>
      <c r="AK66" s="190"/>
      <c r="AL66" s="237"/>
      <c r="AM66" s="116"/>
      <c r="AN66" s="117"/>
    </row>
    <row r="67" ht="18" customHeight="1" spans="1:40">
      <c r="A67" s="724"/>
      <c r="B67" s="723"/>
      <c r="D67" s="441"/>
      <c r="E67" s="62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190"/>
      <c r="AD67" s="190"/>
      <c r="AE67" s="190"/>
      <c r="AF67" s="190"/>
      <c r="AG67" s="190"/>
      <c r="AH67" s="190"/>
      <c r="AI67" s="190"/>
      <c r="AJ67" s="190"/>
      <c r="AK67" s="190"/>
      <c r="AL67" s="237"/>
      <c r="AM67" s="116"/>
      <c r="AN67" s="117"/>
    </row>
    <row r="68" ht="18" customHeight="1" spans="1:40">
      <c r="A68" s="724"/>
      <c r="B68" s="723"/>
      <c r="D68" s="441"/>
      <c r="E68" s="62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190"/>
      <c r="AD68" s="190"/>
      <c r="AE68" s="190"/>
      <c r="AF68" s="190"/>
      <c r="AG68" s="190"/>
      <c r="AH68" s="190"/>
      <c r="AI68" s="190"/>
      <c r="AJ68" s="190"/>
      <c r="AK68" s="190"/>
      <c r="AL68" s="237"/>
      <c r="AM68" s="116"/>
      <c r="AN68" s="117"/>
    </row>
    <row r="69" ht="17.7" customHeight="1" spans="1:40">
      <c r="A69" s="191"/>
      <c r="B69" s="172"/>
      <c r="D69" s="441"/>
      <c r="E69" s="62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190"/>
      <c r="AD69" s="190"/>
      <c r="AE69" s="190"/>
      <c r="AF69" s="190"/>
      <c r="AG69" s="190"/>
      <c r="AH69" s="190"/>
      <c r="AI69" s="190"/>
      <c r="AJ69" s="190"/>
      <c r="AK69" s="190"/>
      <c r="AL69" s="237"/>
      <c r="AM69" s="116"/>
      <c r="AN69" s="117"/>
    </row>
    <row r="70" spans="1:40">
      <c r="A70" s="191"/>
      <c r="B70" s="172"/>
      <c r="D70" s="441"/>
      <c r="E70" s="62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190"/>
      <c r="AD70" s="190"/>
      <c r="AE70" s="190"/>
      <c r="AF70" s="190"/>
      <c r="AG70" s="190"/>
      <c r="AH70" s="190"/>
      <c r="AI70" s="190"/>
      <c r="AJ70" s="190"/>
      <c r="AK70" s="190"/>
      <c r="AL70" s="237"/>
      <c r="AM70" s="116"/>
      <c r="AN70" s="117"/>
    </row>
    <row r="71" spans="1:41">
      <c r="A71" s="191"/>
      <c r="B71" s="172"/>
      <c r="D71" s="441"/>
      <c r="E71" s="62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190"/>
      <c r="AD71" s="190"/>
      <c r="AE71" s="190"/>
      <c r="AF71" s="190"/>
      <c r="AG71" s="190"/>
      <c r="AH71" s="190"/>
      <c r="AI71" s="190"/>
      <c r="AJ71" s="190"/>
      <c r="AK71" s="190"/>
      <c r="AL71" s="237"/>
      <c r="AM71" s="116"/>
      <c r="AN71" s="117"/>
      <c r="AO71" s="743"/>
    </row>
    <row r="72" spans="1:40">
      <c r="A72" s="191"/>
      <c r="B72" s="172"/>
      <c r="D72" s="441"/>
      <c r="E72" s="62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190"/>
      <c r="AD72" s="190"/>
      <c r="AE72" s="190"/>
      <c r="AF72" s="190"/>
      <c r="AG72" s="190"/>
      <c r="AH72" s="190"/>
      <c r="AI72" s="190"/>
      <c r="AJ72" s="190"/>
      <c r="AK72" s="190"/>
      <c r="AL72" s="237"/>
      <c r="AM72" s="116"/>
      <c r="AN72" s="117"/>
    </row>
    <row r="73" spans="1:40">
      <c r="A73" s="191"/>
      <c r="B73" s="172"/>
      <c r="D73" s="441"/>
      <c r="E73" s="62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190"/>
      <c r="AD73" s="190"/>
      <c r="AE73" s="190"/>
      <c r="AF73" s="190"/>
      <c r="AG73" s="190"/>
      <c r="AH73" s="190"/>
      <c r="AI73" s="190"/>
      <c r="AJ73" s="190"/>
      <c r="AK73" s="190"/>
      <c r="AL73" s="237"/>
      <c r="AM73" s="116"/>
      <c r="AN73" s="117"/>
    </row>
    <row r="74" spans="1:41">
      <c r="A74" s="191"/>
      <c r="B74" s="172"/>
      <c r="D74" s="441"/>
      <c r="E74" s="62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190"/>
      <c r="AD74" s="190"/>
      <c r="AE74" s="190"/>
      <c r="AF74" s="190"/>
      <c r="AG74" s="190"/>
      <c r="AH74" s="190"/>
      <c r="AI74" s="190"/>
      <c r="AJ74" s="190"/>
      <c r="AK74" s="190"/>
      <c r="AL74" s="237"/>
      <c r="AM74" s="116"/>
      <c r="AN74" s="117"/>
      <c r="AO74" s="124"/>
    </row>
    <row r="75" spans="1:42">
      <c r="A75" s="191"/>
      <c r="B75" s="172"/>
      <c r="D75" s="441"/>
      <c r="E75" s="62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190"/>
      <c r="AD75" s="190"/>
      <c r="AE75" s="190"/>
      <c r="AF75" s="190"/>
      <c r="AG75" s="190"/>
      <c r="AH75" s="190"/>
      <c r="AI75" s="190"/>
      <c r="AJ75" s="190"/>
      <c r="AK75" s="190"/>
      <c r="AL75" s="237"/>
      <c r="AM75" s="116"/>
      <c r="AN75" s="117"/>
      <c r="AP75" s="124"/>
    </row>
    <row r="76" spans="1:40">
      <c r="A76" s="191"/>
      <c r="B76" s="172"/>
      <c r="D76" s="441"/>
      <c r="E76" s="62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190"/>
      <c r="AD76" s="190"/>
      <c r="AE76" s="190"/>
      <c r="AF76" s="190"/>
      <c r="AG76" s="190"/>
      <c r="AH76" s="190"/>
      <c r="AI76" s="190"/>
      <c r="AJ76" s="190"/>
      <c r="AK76" s="190"/>
      <c r="AL76" s="237"/>
      <c r="AM76" s="116"/>
      <c r="AN76" s="117"/>
    </row>
    <row r="77" ht="14.75" spans="1:40">
      <c r="A77" s="191"/>
      <c r="B77" s="172"/>
      <c r="D77" s="441"/>
      <c r="E77" s="62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190"/>
      <c r="AD77" s="190"/>
      <c r="AE77" s="190"/>
      <c r="AF77" s="190"/>
      <c r="AG77" s="190"/>
      <c r="AH77" s="190"/>
      <c r="AI77" s="190"/>
      <c r="AJ77" s="190"/>
      <c r="AK77" s="190"/>
      <c r="AL77" s="237"/>
      <c r="AM77" s="116"/>
      <c r="AN77" s="117"/>
    </row>
    <row r="78" ht="26.7" customHeight="1" spans="1:42">
      <c r="A78" s="518"/>
      <c r="B78" s="437" t="s">
        <v>94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9"/>
      <c r="AN78" s="705"/>
      <c r="AP78" s="124"/>
    </row>
  </sheetData>
  <mergeCells count="13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B78:AM78"/>
  </mergeCells>
  <conditionalFormatting sqref="AM1:AM2;AM4;AM6:AM8;AM79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5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89"/>
  <sheetViews>
    <sheetView view="pageBreakPreview" zoomScale="70" zoomScalePageLayoutView="60" zoomScaleNormal="90" workbookViewId="0">
      <selection activeCell="AM36" sqref="AM36"/>
    </sheetView>
  </sheetViews>
  <sheetFormatPr defaultColWidth="9.10909090909091" defaultRowHeight="14"/>
  <cols>
    <col min="1" max="1" width="9.44545454545455" style="33" customWidth="1"/>
    <col min="2" max="2" width="68.1090909090909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39"/>
      <c r="Y4" s="112"/>
    </row>
    <row r="5" ht="13.95" customHeight="1" spans="1:40">
      <c r="A5" s="39" t="s">
        <v>532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22">
      <c r="A6" s="4"/>
      <c r="F6" s="108"/>
      <c r="H6" s="108"/>
      <c r="J6" s="108"/>
      <c r="L6" s="108"/>
      <c r="N6" s="108"/>
      <c r="P6" s="108"/>
      <c r="R6" s="108"/>
      <c r="T6" s="108"/>
      <c r="V6" s="108"/>
    </row>
    <row r="7" ht="14.75" spans="1:22">
      <c r="A7" s="4" t="s">
        <v>173</v>
      </c>
      <c r="F7" s="40"/>
      <c r="H7" s="40"/>
      <c r="J7" s="40"/>
      <c r="L7" s="58"/>
      <c r="N7" s="40"/>
      <c r="P7" s="40"/>
      <c r="R7" s="108"/>
      <c r="T7" s="108"/>
      <c r="V7" s="108"/>
    </row>
    <row r="8" ht="14.75" spans="1:40">
      <c r="A8" s="41" t="s">
        <v>39</v>
      </c>
      <c r="B8" s="42" t="s">
        <v>40</v>
      </c>
      <c r="C8" s="43" t="s">
        <v>41</v>
      </c>
      <c r="D8" s="44" t="s">
        <v>42</v>
      </c>
      <c r="E8" s="45" t="s">
        <v>43</v>
      </c>
      <c r="F8" s="46" t="s">
        <v>43</v>
      </c>
      <c r="G8" s="47" t="s">
        <v>43</v>
      </c>
      <c r="H8" s="47" t="s">
        <v>43</v>
      </c>
      <c r="I8" s="45" t="s">
        <v>43</v>
      </c>
      <c r="J8" s="46" t="s">
        <v>43</v>
      </c>
      <c r="K8" s="89" t="s">
        <v>43</v>
      </c>
      <c r="L8" s="45" t="s">
        <v>43</v>
      </c>
      <c r="M8" s="90" t="s">
        <v>43</v>
      </c>
      <c r="N8" s="46" t="s">
        <v>43</v>
      </c>
      <c r="O8" s="45" t="s">
        <v>43</v>
      </c>
      <c r="P8" s="45" t="s">
        <v>43</v>
      </c>
      <c r="Q8" s="109" t="s">
        <v>43</v>
      </c>
      <c r="R8" s="109" t="s">
        <v>43</v>
      </c>
      <c r="S8" s="109" t="s">
        <v>43</v>
      </c>
      <c r="T8" s="109" t="s">
        <v>43</v>
      </c>
      <c r="U8" s="109" t="s">
        <v>43</v>
      </c>
      <c r="V8" s="109" t="s">
        <v>43</v>
      </c>
      <c r="W8" s="109" t="s">
        <v>43</v>
      </c>
      <c r="X8" s="109" t="s">
        <v>43</v>
      </c>
      <c r="Y8" s="109" t="s">
        <v>43</v>
      </c>
      <c r="Z8" s="109" t="s">
        <v>43</v>
      </c>
      <c r="AA8" s="109" t="s">
        <v>43</v>
      </c>
      <c r="AB8" s="109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89" t="s">
        <v>43</v>
      </c>
      <c r="AJ8" s="89" t="s">
        <v>44</v>
      </c>
      <c r="AK8" s="89" t="s">
        <v>44</v>
      </c>
      <c r="AL8" s="89" t="s">
        <v>44</v>
      </c>
      <c r="AM8" s="168" t="s">
        <v>44</v>
      </c>
      <c r="AN8" s="115" t="s">
        <v>46</v>
      </c>
    </row>
    <row r="9" spans="1:40">
      <c r="A9" s="132"/>
      <c r="B9" s="133"/>
      <c r="C9" s="134"/>
      <c r="D9" s="51"/>
      <c r="E9" s="52"/>
      <c r="F9" s="53"/>
      <c r="G9" s="52"/>
      <c r="H9" s="54"/>
      <c r="I9" s="52"/>
      <c r="J9" s="54"/>
      <c r="K9" s="91"/>
      <c r="L9" s="53"/>
      <c r="M9" s="92"/>
      <c r="N9" s="54"/>
      <c r="O9" s="52"/>
      <c r="P9" s="93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91"/>
      <c r="AM9" s="116"/>
      <c r="AN9" s="117"/>
    </row>
    <row r="10" spans="1:40">
      <c r="A10" s="135">
        <v>7300</v>
      </c>
      <c r="B10" s="136" t="s">
        <v>533</v>
      </c>
      <c r="C10" s="137"/>
      <c r="D10" s="138"/>
      <c r="E10" s="57"/>
      <c r="F10" s="58"/>
      <c r="G10" s="57"/>
      <c r="H10" s="59"/>
      <c r="I10" s="57"/>
      <c r="J10" s="59"/>
      <c r="K10" s="63"/>
      <c r="L10" s="58"/>
      <c r="M10" s="94"/>
      <c r="N10" s="59"/>
      <c r="O10" s="57"/>
      <c r="P10" s="95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63"/>
      <c r="AM10" s="116"/>
      <c r="AN10" s="117"/>
    </row>
    <row r="11" spans="1:40">
      <c r="A11" s="139"/>
      <c r="C11" s="140"/>
      <c r="D11" s="86"/>
      <c r="E11" s="57"/>
      <c r="F11" s="84"/>
      <c r="G11" s="57"/>
      <c r="I11" s="62"/>
      <c r="J11" s="59"/>
      <c r="K11" s="96"/>
      <c r="L11" s="58"/>
      <c r="M11" s="97"/>
      <c r="N11" s="59"/>
      <c r="O11" s="62"/>
      <c r="P11" s="95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96"/>
      <c r="AM11" s="116"/>
      <c r="AN11" s="117"/>
    </row>
    <row r="12" ht="28" spans="1:40">
      <c r="A12" s="141">
        <v>73.02</v>
      </c>
      <c r="B12" s="142" t="s">
        <v>534</v>
      </c>
      <c r="C12" s="143" t="s">
        <v>535</v>
      </c>
      <c r="D12" s="144">
        <v>28980</v>
      </c>
      <c r="E12" s="145">
        <v>280</v>
      </c>
      <c r="F12" s="58"/>
      <c r="G12" s="62"/>
      <c r="H12" s="59"/>
      <c r="I12" s="62"/>
      <c r="J12" s="59"/>
      <c r="K12" s="96"/>
      <c r="L12" s="58"/>
      <c r="M12" s="97"/>
      <c r="N12" s="59"/>
      <c r="O12" s="62"/>
      <c r="P12" s="95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96"/>
      <c r="AM12" s="116"/>
      <c r="AN12" s="117"/>
    </row>
    <row r="13" spans="1:41">
      <c r="A13" s="146"/>
      <c r="B13" s="147"/>
      <c r="C13" s="148"/>
      <c r="D13" s="148"/>
      <c r="E13" s="147"/>
      <c r="F13" s="58"/>
      <c r="G13" s="62"/>
      <c r="H13" s="59"/>
      <c r="I13" s="62"/>
      <c r="J13" s="59"/>
      <c r="K13" s="96"/>
      <c r="L13" s="58"/>
      <c r="M13" s="97"/>
      <c r="N13" s="59"/>
      <c r="O13" s="62"/>
      <c r="P13" s="95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96"/>
      <c r="AM13" s="116"/>
      <c r="AN13" s="117"/>
      <c r="AO13" s="171"/>
    </row>
    <row r="14" spans="1:40">
      <c r="A14" s="146"/>
      <c r="B14" s="147"/>
      <c r="C14" s="148"/>
      <c r="D14" s="148"/>
      <c r="E14" s="147"/>
      <c r="F14" s="79"/>
      <c r="G14" s="67"/>
      <c r="H14" s="80"/>
      <c r="I14" s="62"/>
      <c r="J14" s="59"/>
      <c r="K14" s="96"/>
      <c r="L14" s="58"/>
      <c r="M14" s="97"/>
      <c r="N14" s="59"/>
      <c r="O14" s="62"/>
      <c r="P14" s="95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96"/>
      <c r="AM14" s="116"/>
      <c r="AN14" s="117"/>
    </row>
    <row r="15" spans="1:40">
      <c r="A15" s="141">
        <v>73.03</v>
      </c>
      <c r="B15" s="142" t="s">
        <v>536</v>
      </c>
      <c r="C15" s="148"/>
      <c r="D15" s="148"/>
      <c r="E15" s="147"/>
      <c r="F15" s="83"/>
      <c r="G15" s="84"/>
      <c r="H15" s="80"/>
      <c r="I15" s="62"/>
      <c r="J15" s="59"/>
      <c r="K15" s="96"/>
      <c r="L15" s="58"/>
      <c r="M15" s="97"/>
      <c r="N15" s="59"/>
      <c r="O15" s="62"/>
      <c r="P15" s="95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96"/>
      <c r="AM15" s="116"/>
      <c r="AN15" s="117"/>
    </row>
    <row r="16" spans="1:40">
      <c r="A16" s="146"/>
      <c r="B16" s="147"/>
      <c r="C16" s="148"/>
      <c r="D16" s="148"/>
      <c r="E16" s="147"/>
      <c r="F16" s="83"/>
      <c r="G16" s="84"/>
      <c r="H16" s="80"/>
      <c r="I16" s="62"/>
      <c r="J16" s="59"/>
      <c r="K16" s="96"/>
      <c r="L16" s="58"/>
      <c r="M16" s="97"/>
      <c r="N16" s="59"/>
      <c r="O16" s="62"/>
      <c r="P16" s="95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96"/>
      <c r="AM16" s="116"/>
      <c r="AN16" s="117"/>
    </row>
    <row r="17" spans="1:40">
      <c r="A17" s="149"/>
      <c r="B17" s="142" t="s">
        <v>537</v>
      </c>
      <c r="C17" s="143" t="str">
        <f>C12</f>
        <v>m2</v>
      </c>
      <c r="D17" s="144">
        <v>28980</v>
      </c>
      <c r="E17" s="150">
        <v>891000</v>
      </c>
      <c r="F17" s="84"/>
      <c r="G17" s="57"/>
      <c r="I17" s="62"/>
      <c r="J17" s="59"/>
      <c r="K17" s="96"/>
      <c r="L17" s="58"/>
      <c r="M17" s="97"/>
      <c r="N17" s="59"/>
      <c r="O17" s="62"/>
      <c r="P17" s="95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96"/>
      <c r="AM17" s="116"/>
      <c r="AN17" s="117"/>
    </row>
    <row r="18" spans="1:40">
      <c r="A18" s="146"/>
      <c r="B18" s="147"/>
      <c r="C18" s="148"/>
      <c r="D18" s="148"/>
      <c r="E18" s="147"/>
      <c r="F18" s="67"/>
      <c r="G18" s="57"/>
      <c r="I18" s="62"/>
      <c r="J18" s="59"/>
      <c r="K18" s="96"/>
      <c r="L18" s="58"/>
      <c r="M18" s="97"/>
      <c r="N18" s="59"/>
      <c r="O18" s="62"/>
      <c r="P18" s="95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96"/>
      <c r="AM18" s="116"/>
      <c r="AN18" s="117"/>
    </row>
    <row r="19" spans="1:40">
      <c r="A19" s="149"/>
      <c r="B19" s="142"/>
      <c r="C19" s="143"/>
      <c r="D19" s="151"/>
      <c r="E19" s="152">
        <v>0.1</v>
      </c>
      <c r="F19" s="67"/>
      <c r="G19" s="57"/>
      <c r="I19" s="62"/>
      <c r="J19" s="59"/>
      <c r="K19" s="96"/>
      <c r="L19" s="58"/>
      <c r="M19" s="97"/>
      <c r="N19" s="59"/>
      <c r="O19" s="62"/>
      <c r="P19" s="95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96"/>
      <c r="AM19" s="116"/>
      <c r="AN19" s="117"/>
    </row>
    <row r="20" spans="1:40">
      <c r="A20" s="141" t="s">
        <v>538</v>
      </c>
      <c r="B20" s="153" t="s">
        <v>539</v>
      </c>
      <c r="C20" s="154" t="s">
        <v>136</v>
      </c>
      <c r="D20" s="144">
        <v>10</v>
      </c>
      <c r="E20" s="155">
        <v>16500</v>
      </c>
      <c r="F20" s="156"/>
      <c r="G20" s="157"/>
      <c r="H20" s="158"/>
      <c r="I20" s="162"/>
      <c r="J20" s="163"/>
      <c r="K20" s="164"/>
      <c r="L20" s="165"/>
      <c r="M20" s="166"/>
      <c r="N20" s="163"/>
      <c r="O20" s="162"/>
      <c r="P20" s="167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4"/>
      <c r="AM20" s="169"/>
      <c r="AN20" s="170"/>
    </row>
    <row r="21" spans="1:40">
      <c r="A21" s="149"/>
      <c r="B21" s="142"/>
      <c r="C21" s="143"/>
      <c r="D21" s="151"/>
      <c r="E21" s="152">
        <v>0.1</v>
      </c>
      <c r="F21" s="67"/>
      <c r="G21" s="57"/>
      <c r="I21" s="62"/>
      <c r="J21" s="59"/>
      <c r="K21" s="96"/>
      <c r="L21" s="58"/>
      <c r="M21" s="97"/>
      <c r="N21" s="59"/>
      <c r="O21" s="62"/>
      <c r="P21" s="95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96"/>
      <c r="AM21" s="116"/>
      <c r="AN21" s="117"/>
    </row>
    <row r="22" spans="1:40">
      <c r="A22" s="141"/>
      <c r="B22" s="153"/>
      <c r="C22" s="154"/>
      <c r="D22" s="144"/>
      <c r="E22" s="155"/>
      <c r="F22" s="156"/>
      <c r="G22" s="157"/>
      <c r="H22" s="158"/>
      <c r="I22" s="162"/>
      <c r="J22" s="163"/>
      <c r="K22" s="164"/>
      <c r="L22" s="165"/>
      <c r="M22" s="166"/>
      <c r="N22" s="163"/>
      <c r="O22" s="162"/>
      <c r="P22" s="167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4"/>
      <c r="AM22" s="169"/>
      <c r="AN22" s="170"/>
    </row>
    <row r="23" spans="1:40">
      <c r="A23" s="146"/>
      <c r="B23" s="147"/>
      <c r="C23" s="148"/>
      <c r="D23" s="148"/>
      <c r="E23" s="147"/>
      <c r="F23" s="67"/>
      <c r="G23" s="57"/>
      <c r="I23" s="62"/>
      <c r="J23" s="59"/>
      <c r="K23" s="96"/>
      <c r="L23" s="58"/>
      <c r="M23" s="97"/>
      <c r="N23" s="59"/>
      <c r="O23" s="62"/>
      <c r="P23" s="95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96"/>
      <c r="AM23" s="116"/>
      <c r="AN23" s="117"/>
    </row>
    <row r="24" spans="1:40">
      <c r="A24" s="159"/>
      <c r="B24" s="153"/>
      <c r="C24" s="154"/>
      <c r="D24" s="160"/>
      <c r="E24" s="155">
        <v>16500</v>
      </c>
      <c r="F24" s="156"/>
      <c r="G24" s="157"/>
      <c r="H24" s="158"/>
      <c r="I24" s="162"/>
      <c r="J24" s="163"/>
      <c r="K24" s="164"/>
      <c r="L24" s="165"/>
      <c r="M24" s="166"/>
      <c r="N24" s="163"/>
      <c r="O24" s="162"/>
      <c r="P24" s="167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4"/>
      <c r="AM24" s="169"/>
      <c r="AN24" s="170"/>
    </row>
    <row r="25" spans="1:40">
      <c r="A25" s="74"/>
      <c r="B25" s="161"/>
      <c r="C25" s="140"/>
      <c r="D25" s="77"/>
      <c r="E25" s="57"/>
      <c r="F25" s="67"/>
      <c r="G25" s="57"/>
      <c r="I25" s="62"/>
      <c r="J25" s="59"/>
      <c r="K25" s="96"/>
      <c r="L25" s="58"/>
      <c r="M25" s="97"/>
      <c r="N25" s="59"/>
      <c r="O25" s="62"/>
      <c r="P25" s="95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96"/>
      <c r="AM25" s="116"/>
      <c r="AN25" s="117"/>
    </row>
    <row r="26" spans="1:40">
      <c r="A26" s="74"/>
      <c r="B26" s="161"/>
      <c r="C26" s="140"/>
      <c r="D26" s="77"/>
      <c r="E26" s="67"/>
      <c r="F26" s="88"/>
      <c r="G26" s="57"/>
      <c r="I26" s="62"/>
      <c r="J26" s="59"/>
      <c r="K26" s="96"/>
      <c r="L26" s="58"/>
      <c r="M26" s="97"/>
      <c r="N26" s="59"/>
      <c r="O26" s="62"/>
      <c r="P26" s="95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96"/>
      <c r="AM26" s="116"/>
      <c r="AN26" s="117"/>
    </row>
    <row r="27" spans="1:40">
      <c r="A27" s="74"/>
      <c r="B27" s="161"/>
      <c r="C27" s="140"/>
      <c r="D27" s="77"/>
      <c r="E27" s="67"/>
      <c r="F27" s="88"/>
      <c r="G27" s="57"/>
      <c r="I27" s="62"/>
      <c r="J27" s="59"/>
      <c r="K27" s="96"/>
      <c r="L27" s="58"/>
      <c r="M27" s="97"/>
      <c r="N27" s="59"/>
      <c r="O27" s="62"/>
      <c r="P27" s="95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96"/>
      <c r="AM27" s="116"/>
      <c r="AN27" s="117"/>
    </row>
    <row r="28" spans="1:40">
      <c r="A28" s="74"/>
      <c r="B28" s="161"/>
      <c r="C28" s="140"/>
      <c r="D28" s="77"/>
      <c r="E28" s="67"/>
      <c r="F28" s="88"/>
      <c r="G28" s="57"/>
      <c r="I28" s="62"/>
      <c r="J28" s="59"/>
      <c r="K28" s="96"/>
      <c r="L28" s="58"/>
      <c r="M28" s="97"/>
      <c r="N28" s="59"/>
      <c r="O28" s="62"/>
      <c r="P28" s="95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96"/>
      <c r="AM28" s="116"/>
      <c r="AN28" s="117"/>
    </row>
    <row r="29" spans="1:40">
      <c r="A29" s="74"/>
      <c r="B29" s="161"/>
      <c r="C29" s="140"/>
      <c r="D29" s="77"/>
      <c r="E29" s="67"/>
      <c r="F29" s="88"/>
      <c r="G29" s="57"/>
      <c r="I29" s="62"/>
      <c r="J29" s="59"/>
      <c r="K29" s="96"/>
      <c r="L29" s="58"/>
      <c r="M29" s="97"/>
      <c r="N29" s="59"/>
      <c r="O29" s="62"/>
      <c r="P29" s="95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96"/>
      <c r="AM29" s="116"/>
      <c r="AN29" s="117"/>
    </row>
    <row r="30" spans="1:40">
      <c r="A30" s="74"/>
      <c r="B30" s="161"/>
      <c r="C30" s="140"/>
      <c r="D30" s="77"/>
      <c r="E30" s="67"/>
      <c r="F30" s="88"/>
      <c r="G30" s="57"/>
      <c r="I30" s="62"/>
      <c r="J30" s="59"/>
      <c r="K30" s="96"/>
      <c r="L30" s="58"/>
      <c r="M30" s="97"/>
      <c r="N30" s="59"/>
      <c r="O30" s="62"/>
      <c r="P30" s="95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96"/>
      <c r="AM30" s="116"/>
      <c r="AN30" s="117"/>
    </row>
    <row r="31" spans="1:40">
      <c r="A31" s="74"/>
      <c r="B31" s="161"/>
      <c r="C31" s="140"/>
      <c r="D31" s="77"/>
      <c r="E31" s="67"/>
      <c r="F31" s="88"/>
      <c r="G31" s="57"/>
      <c r="I31" s="62"/>
      <c r="J31" s="59"/>
      <c r="K31" s="96"/>
      <c r="L31" s="58"/>
      <c r="M31" s="97"/>
      <c r="N31" s="59"/>
      <c r="O31" s="62"/>
      <c r="P31" s="95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96"/>
      <c r="AM31" s="116"/>
      <c r="AN31" s="117"/>
    </row>
    <row r="32" spans="1:40">
      <c r="A32" s="74"/>
      <c r="B32" s="161"/>
      <c r="C32" s="140"/>
      <c r="D32" s="77"/>
      <c r="E32" s="67"/>
      <c r="F32" s="88"/>
      <c r="G32" s="57"/>
      <c r="I32" s="62"/>
      <c r="J32" s="59"/>
      <c r="K32" s="96"/>
      <c r="L32" s="58"/>
      <c r="M32" s="97"/>
      <c r="N32" s="59"/>
      <c r="O32" s="62"/>
      <c r="P32" s="95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96"/>
      <c r="AM32" s="116"/>
      <c r="AN32" s="117"/>
    </row>
    <row r="33" spans="1:40">
      <c r="A33" s="74"/>
      <c r="B33" s="161"/>
      <c r="C33" s="140"/>
      <c r="D33" s="77"/>
      <c r="E33" s="67"/>
      <c r="F33" s="88"/>
      <c r="G33" s="57"/>
      <c r="I33" s="62"/>
      <c r="J33" s="59"/>
      <c r="K33" s="96"/>
      <c r="L33" s="58"/>
      <c r="M33" s="97"/>
      <c r="N33" s="59"/>
      <c r="O33" s="62"/>
      <c r="P33" s="95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96"/>
      <c r="AM33" s="116"/>
      <c r="AN33" s="117"/>
    </row>
    <row r="34" spans="1:40">
      <c r="A34" s="74"/>
      <c r="B34" s="161"/>
      <c r="C34" s="140"/>
      <c r="D34" s="77"/>
      <c r="E34" s="67"/>
      <c r="F34" s="88"/>
      <c r="G34" s="57"/>
      <c r="I34" s="62"/>
      <c r="J34" s="59"/>
      <c r="K34" s="96"/>
      <c r="L34" s="58"/>
      <c r="M34" s="97"/>
      <c r="N34" s="59"/>
      <c r="O34" s="62"/>
      <c r="P34" s="95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96"/>
      <c r="AM34" s="116"/>
      <c r="AN34" s="117"/>
    </row>
    <row r="35" spans="1:40">
      <c r="A35" s="74"/>
      <c r="B35" s="161"/>
      <c r="C35" s="140"/>
      <c r="D35" s="77"/>
      <c r="E35" s="67"/>
      <c r="F35" s="88"/>
      <c r="G35" s="57"/>
      <c r="I35" s="62"/>
      <c r="J35" s="59"/>
      <c r="K35" s="96"/>
      <c r="L35" s="58"/>
      <c r="M35" s="97"/>
      <c r="N35" s="59"/>
      <c r="O35" s="62"/>
      <c r="P35" s="95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96"/>
      <c r="AM35" s="116"/>
      <c r="AN35" s="117"/>
    </row>
    <row r="36" spans="1:40">
      <c r="A36" s="74"/>
      <c r="B36" s="161"/>
      <c r="C36" s="140"/>
      <c r="D36" s="77"/>
      <c r="E36" s="67"/>
      <c r="F36" s="88"/>
      <c r="G36" s="57"/>
      <c r="I36" s="62"/>
      <c r="J36" s="59"/>
      <c r="K36" s="96"/>
      <c r="L36" s="58"/>
      <c r="M36" s="97"/>
      <c r="N36" s="59"/>
      <c r="O36" s="62"/>
      <c r="P36" s="95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6"/>
      <c r="AM36" s="116"/>
      <c r="AN36" s="117"/>
    </row>
    <row r="37" spans="1:40">
      <c r="A37" s="74"/>
      <c r="B37" s="161"/>
      <c r="C37" s="140"/>
      <c r="D37" s="77"/>
      <c r="E37" s="67"/>
      <c r="F37" s="88"/>
      <c r="G37" s="57"/>
      <c r="I37" s="62"/>
      <c r="J37" s="59"/>
      <c r="K37" s="96"/>
      <c r="L37" s="58"/>
      <c r="M37" s="97"/>
      <c r="N37" s="59"/>
      <c r="O37" s="62"/>
      <c r="P37" s="95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96"/>
      <c r="AM37" s="116"/>
      <c r="AN37" s="117"/>
    </row>
    <row r="38" spans="1:40">
      <c r="A38" s="74"/>
      <c r="B38" s="161"/>
      <c r="C38" s="140"/>
      <c r="D38" s="77"/>
      <c r="E38" s="67"/>
      <c r="F38" s="88"/>
      <c r="G38" s="57"/>
      <c r="I38" s="62"/>
      <c r="J38" s="59"/>
      <c r="K38" s="96"/>
      <c r="L38" s="58"/>
      <c r="M38" s="97"/>
      <c r="N38" s="59"/>
      <c r="O38" s="62"/>
      <c r="P38" s="95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96"/>
      <c r="AM38" s="116"/>
      <c r="AN38" s="117"/>
    </row>
    <row r="39" spans="1:40">
      <c r="A39" s="74"/>
      <c r="B39" s="161"/>
      <c r="C39" s="140"/>
      <c r="D39" s="77"/>
      <c r="E39" s="67"/>
      <c r="F39" s="88"/>
      <c r="G39" s="57"/>
      <c r="I39" s="62"/>
      <c r="J39" s="59"/>
      <c r="K39" s="96"/>
      <c r="L39" s="58"/>
      <c r="M39" s="97"/>
      <c r="N39" s="59"/>
      <c r="O39" s="62"/>
      <c r="P39" s="95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96"/>
      <c r="AM39" s="116"/>
      <c r="AN39" s="117"/>
    </row>
    <row r="40" spans="1:40">
      <c r="A40" s="74"/>
      <c r="B40" s="161"/>
      <c r="C40" s="140"/>
      <c r="D40" s="77"/>
      <c r="E40" s="67"/>
      <c r="F40" s="88"/>
      <c r="G40" s="57"/>
      <c r="I40" s="62"/>
      <c r="J40" s="59"/>
      <c r="K40" s="96"/>
      <c r="L40" s="58"/>
      <c r="M40" s="97"/>
      <c r="N40" s="59"/>
      <c r="O40" s="62"/>
      <c r="P40" s="95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96"/>
      <c r="AM40" s="116"/>
      <c r="AN40" s="117"/>
    </row>
    <row r="41" spans="1:40">
      <c r="A41" s="74"/>
      <c r="B41" s="161"/>
      <c r="C41" s="140"/>
      <c r="D41" s="77"/>
      <c r="E41" s="67"/>
      <c r="F41" s="88"/>
      <c r="G41" s="57"/>
      <c r="I41" s="62"/>
      <c r="J41" s="59"/>
      <c r="K41" s="96"/>
      <c r="L41" s="58"/>
      <c r="M41" s="97"/>
      <c r="N41" s="59"/>
      <c r="O41" s="62"/>
      <c r="P41" s="95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96"/>
      <c r="AM41" s="116"/>
      <c r="AN41" s="117"/>
    </row>
    <row r="42" spans="1:40">
      <c r="A42" s="74"/>
      <c r="B42" s="161"/>
      <c r="C42" s="140"/>
      <c r="D42" s="77"/>
      <c r="E42" s="67"/>
      <c r="F42" s="88"/>
      <c r="G42" s="57"/>
      <c r="I42" s="62"/>
      <c r="J42" s="59"/>
      <c r="K42" s="96"/>
      <c r="L42" s="58"/>
      <c r="M42" s="97"/>
      <c r="N42" s="59"/>
      <c r="O42" s="62"/>
      <c r="P42" s="95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96"/>
      <c r="AM42" s="116"/>
      <c r="AN42" s="117"/>
    </row>
    <row r="43" spans="1:40">
      <c r="A43" s="74"/>
      <c r="B43" s="161"/>
      <c r="C43" s="140"/>
      <c r="D43" s="77"/>
      <c r="E43" s="67"/>
      <c r="F43" s="88"/>
      <c r="G43" s="57"/>
      <c r="I43" s="62"/>
      <c r="J43" s="59"/>
      <c r="K43" s="96"/>
      <c r="L43" s="58"/>
      <c r="M43" s="97"/>
      <c r="N43" s="59"/>
      <c r="O43" s="62"/>
      <c r="P43" s="95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96"/>
      <c r="AM43" s="116"/>
      <c r="AN43" s="117"/>
    </row>
    <row r="44" spans="1:40">
      <c r="A44" s="74"/>
      <c r="B44" s="161"/>
      <c r="C44" s="140"/>
      <c r="D44" s="77"/>
      <c r="E44" s="67"/>
      <c r="F44" s="88"/>
      <c r="G44" s="57"/>
      <c r="I44" s="62"/>
      <c r="J44" s="59"/>
      <c r="K44" s="96"/>
      <c r="L44" s="58"/>
      <c r="M44" s="97"/>
      <c r="N44" s="59"/>
      <c r="O44" s="62"/>
      <c r="P44" s="95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96"/>
      <c r="AM44" s="116"/>
      <c r="AN44" s="117"/>
    </row>
    <row r="45" spans="1:40">
      <c r="A45" s="74"/>
      <c r="B45" s="161"/>
      <c r="C45" s="140"/>
      <c r="D45" s="77"/>
      <c r="E45" s="67"/>
      <c r="F45" s="88"/>
      <c r="G45" s="57"/>
      <c r="I45" s="62"/>
      <c r="J45" s="59"/>
      <c r="K45" s="96"/>
      <c r="L45" s="58"/>
      <c r="M45" s="97"/>
      <c r="N45" s="59"/>
      <c r="O45" s="62"/>
      <c r="P45" s="95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96"/>
      <c r="AM45" s="116"/>
      <c r="AN45" s="117"/>
    </row>
    <row r="46" spans="1:40">
      <c r="A46" s="74"/>
      <c r="B46" s="161"/>
      <c r="C46" s="140"/>
      <c r="D46" s="77"/>
      <c r="E46" s="67"/>
      <c r="F46" s="88"/>
      <c r="G46" s="57"/>
      <c r="I46" s="62"/>
      <c r="J46" s="59"/>
      <c r="K46" s="96"/>
      <c r="L46" s="58"/>
      <c r="M46" s="97"/>
      <c r="N46" s="59"/>
      <c r="O46" s="62"/>
      <c r="P46" s="95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96"/>
      <c r="AM46" s="116"/>
      <c r="AN46" s="117"/>
    </row>
    <row r="47" spans="1:40">
      <c r="A47" s="74"/>
      <c r="B47" s="161"/>
      <c r="C47" s="140"/>
      <c r="D47" s="77"/>
      <c r="E47" s="67"/>
      <c r="F47" s="88"/>
      <c r="G47" s="57"/>
      <c r="I47" s="62"/>
      <c r="J47" s="59"/>
      <c r="K47" s="96"/>
      <c r="L47" s="58"/>
      <c r="M47" s="97"/>
      <c r="N47" s="59"/>
      <c r="O47" s="62"/>
      <c r="P47" s="95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96"/>
      <c r="AM47" s="116"/>
      <c r="AN47" s="117"/>
    </row>
    <row r="48" spans="1:40">
      <c r="A48" s="74"/>
      <c r="B48" s="161"/>
      <c r="C48" s="140"/>
      <c r="D48" s="77"/>
      <c r="E48" s="67"/>
      <c r="F48" s="88"/>
      <c r="G48" s="57"/>
      <c r="I48" s="62"/>
      <c r="J48" s="59"/>
      <c r="K48" s="96"/>
      <c r="L48" s="58"/>
      <c r="M48" s="97"/>
      <c r="N48" s="59"/>
      <c r="O48" s="62"/>
      <c r="P48" s="95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96"/>
      <c r="AM48" s="116"/>
      <c r="AN48" s="117"/>
    </row>
    <row r="49" spans="1:40">
      <c r="A49" s="74"/>
      <c r="B49" s="161"/>
      <c r="C49" s="140"/>
      <c r="D49" s="77"/>
      <c r="E49" s="67"/>
      <c r="F49" s="88"/>
      <c r="G49" s="57"/>
      <c r="I49" s="62"/>
      <c r="J49" s="59"/>
      <c r="K49" s="96"/>
      <c r="L49" s="58"/>
      <c r="M49" s="97"/>
      <c r="N49" s="59"/>
      <c r="O49" s="62"/>
      <c r="P49" s="95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96"/>
      <c r="AM49" s="116"/>
      <c r="AN49" s="117"/>
    </row>
    <row r="50" spans="1:40">
      <c r="A50" s="74"/>
      <c r="B50" s="161"/>
      <c r="C50" s="140"/>
      <c r="D50" s="77"/>
      <c r="E50" s="67"/>
      <c r="F50" s="88"/>
      <c r="G50" s="57"/>
      <c r="I50" s="62"/>
      <c r="J50" s="59"/>
      <c r="K50" s="96"/>
      <c r="L50" s="58"/>
      <c r="M50" s="97"/>
      <c r="N50" s="59"/>
      <c r="O50" s="62"/>
      <c r="P50" s="95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96"/>
      <c r="AM50" s="116"/>
      <c r="AN50" s="117"/>
    </row>
    <row r="51" spans="1:40">
      <c r="A51" s="74"/>
      <c r="B51" s="161"/>
      <c r="C51" s="140"/>
      <c r="D51" s="77"/>
      <c r="E51" s="67"/>
      <c r="F51" s="88"/>
      <c r="G51" s="57"/>
      <c r="I51" s="62"/>
      <c r="J51" s="59"/>
      <c r="K51" s="96"/>
      <c r="L51" s="58"/>
      <c r="M51" s="97"/>
      <c r="N51" s="59"/>
      <c r="O51" s="62"/>
      <c r="P51" s="95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96"/>
      <c r="AM51" s="116"/>
      <c r="AN51" s="117"/>
    </row>
    <row r="52" spans="1:40">
      <c r="A52" s="74"/>
      <c r="B52" s="161"/>
      <c r="C52" s="140"/>
      <c r="D52" s="77"/>
      <c r="E52" s="67"/>
      <c r="F52" s="88"/>
      <c r="G52" s="57"/>
      <c r="I52" s="62"/>
      <c r="J52" s="59"/>
      <c r="K52" s="96"/>
      <c r="L52" s="58"/>
      <c r="M52" s="97"/>
      <c r="N52" s="59"/>
      <c r="O52" s="62"/>
      <c r="P52" s="95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96"/>
      <c r="AM52" s="116"/>
      <c r="AN52" s="117"/>
    </row>
    <row r="53" spans="1:40">
      <c r="A53" s="74"/>
      <c r="B53" s="161"/>
      <c r="C53" s="140"/>
      <c r="D53" s="77"/>
      <c r="E53" s="67"/>
      <c r="F53" s="88"/>
      <c r="G53" s="57"/>
      <c r="I53" s="62"/>
      <c r="J53" s="59"/>
      <c r="K53" s="96"/>
      <c r="L53" s="58"/>
      <c r="M53" s="97"/>
      <c r="N53" s="59"/>
      <c r="O53" s="62"/>
      <c r="P53" s="95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96"/>
      <c r="AM53" s="116"/>
      <c r="AN53" s="117"/>
    </row>
    <row r="54" spans="1:40">
      <c r="A54" s="74"/>
      <c r="B54" s="161"/>
      <c r="C54" s="140"/>
      <c r="D54" s="77"/>
      <c r="E54" s="67"/>
      <c r="F54" s="88"/>
      <c r="G54" s="57"/>
      <c r="I54" s="62"/>
      <c r="J54" s="59"/>
      <c r="K54" s="96"/>
      <c r="L54" s="58"/>
      <c r="M54" s="97"/>
      <c r="N54" s="59"/>
      <c r="O54" s="62"/>
      <c r="P54" s="95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96"/>
      <c r="AM54" s="116"/>
      <c r="AN54" s="117"/>
    </row>
    <row r="55" spans="1:40">
      <c r="A55" s="74"/>
      <c r="B55" s="161"/>
      <c r="C55" s="140"/>
      <c r="D55" s="77"/>
      <c r="E55" s="67"/>
      <c r="F55" s="88"/>
      <c r="G55" s="57"/>
      <c r="I55" s="62"/>
      <c r="J55" s="59"/>
      <c r="K55" s="96"/>
      <c r="L55" s="58"/>
      <c r="M55" s="97"/>
      <c r="N55" s="59"/>
      <c r="O55" s="62"/>
      <c r="P55" s="95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96"/>
      <c r="AM55" s="116"/>
      <c r="AN55" s="117"/>
    </row>
    <row r="56" spans="1:40">
      <c r="A56" s="74"/>
      <c r="B56" s="161"/>
      <c r="C56" s="140"/>
      <c r="D56" s="77"/>
      <c r="E56" s="67"/>
      <c r="F56" s="88"/>
      <c r="G56" s="57"/>
      <c r="I56" s="62"/>
      <c r="J56" s="59"/>
      <c r="K56" s="96"/>
      <c r="L56" s="58"/>
      <c r="M56" s="97"/>
      <c r="N56" s="59"/>
      <c r="O56" s="62"/>
      <c r="P56" s="95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96"/>
      <c r="AM56" s="116"/>
      <c r="AN56" s="117"/>
    </row>
    <row r="57" spans="1:40">
      <c r="A57" s="74"/>
      <c r="B57" s="161"/>
      <c r="C57" s="140"/>
      <c r="D57" s="77"/>
      <c r="E57" s="67"/>
      <c r="F57" s="88"/>
      <c r="G57" s="57"/>
      <c r="I57" s="62"/>
      <c r="J57" s="59"/>
      <c r="K57" s="96"/>
      <c r="L57" s="58"/>
      <c r="M57" s="97"/>
      <c r="N57" s="59"/>
      <c r="O57" s="62"/>
      <c r="P57" s="95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96"/>
      <c r="AM57" s="116"/>
      <c r="AN57" s="117"/>
    </row>
    <row r="58" spans="1:40">
      <c r="A58" s="74"/>
      <c r="B58" s="161"/>
      <c r="C58" s="140"/>
      <c r="D58" s="77"/>
      <c r="E58" s="67"/>
      <c r="F58" s="88"/>
      <c r="G58" s="57"/>
      <c r="I58" s="62"/>
      <c r="J58" s="59"/>
      <c r="K58" s="96"/>
      <c r="L58" s="58"/>
      <c r="M58" s="97"/>
      <c r="N58" s="59"/>
      <c r="O58" s="62"/>
      <c r="P58" s="95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96"/>
      <c r="AM58" s="116"/>
      <c r="AN58" s="117"/>
    </row>
    <row r="59" spans="1:40">
      <c r="A59" s="74"/>
      <c r="B59" s="161"/>
      <c r="C59" s="140"/>
      <c r="D59" s="77"/>
      <c r="E59" s="67"/>
      <c r="F59" s="88"/>
      <c r="G59" s="57"/>
      <c r="I59" s="62"/>
      <c r="J59" s="59"/>
      <c r="K59" s="96"/>
      <c r="L59" s="58"/>
      <c r="M59" s="97"/>
      <c r="N59" s="59"/>
      <c r="O59" s="62"/>
      <c r="P59" s="95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96"/>
      <c r="AM59" s="116"/>
      <c r="AN59" s="117"/>
    </row>
    <row r="60" spans="1:40">
      <c r="A60" s="74"/>
      <c r="B60" s="161"/>
      <c r="C60" s="140"/>
      <c r="D60" s="77"/>
      <c r="E60" s="67"/>
      <c r="F60" s="88"/>
      <c r="G60" s="57"/>
      <c r="I60" s="62"/>
      <c r="J60" s="59"/>
      <c r="K60" s="96"/>
      <c r="L60" s="58"/>
      <c r="M60" s="97"/>
      <c r="N60" s="59"/>
      <c r="O60" s="62"/>
      <c r="P60" s="95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96"/>
      <c r="AM60" s="116"/>
      <c r="AN60" s="117"/>
    </row>
    <row r="61" spans="1:40">
      <c r="A61" s="74"/>
      <c r="B61" s="161"/>
      <c r="C61" s="140"/>
      <c r="D61" s="77"/>
      <c r="E61" s="67"/>
      <c r="F61" s="88"/>
      <c r="G61" s="57"/>
      <c r="I61" s="62"/>
      <c r="J61" s="59"/>
      <c r="K61" s="96"/>
      <c r="L61" s="58"/>
      <c r="M61" s="97"/>
      <c r="N61" s="59"/>
      <c r="O61" s="62"/>
      <c r="P61" s="95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96"/>
      <c r="AM61" s="116"/>
      <c r="AN61" s="117"/>
    </row>
    <row r="62" spans="1:40">
      <c r="A62" s="74"/>
      <c r="B62" s="161"/>
      <c r="C62" s="140"/>
      <c r="D62" s="77"/>
      <c r="E62" s="67"/>
      <c r="F62" s="88"/>
      <c r="G62" s="57"/>
      <c r="I62" s="62"/>
      <c r="J62" s="59"/>
      <c r="K62" s="96"/>
      <c r="L62" s="58"/>
      <c r="M62" s="97"/>
      <c r="N62" s="59"/>
      <c r="O62" s="62"/>
      <c r="P62" s="95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96"/>
      <c r="AM62" s="116"/>
      <c r="AN62" s="117"/>
    </row>
    <row r="63" spans="1:40">
      <c r="A63" s="74"/>
      <c r="B63" s="161"/>
      <c r="C63" s="140"/>
      <c r="D63" s="77"/>
      <c r="E63" s="67"/>
      <c r="F63" s="88"/>
      <c r="G63" s="57"/>
      <c r="I63" s="62"/>
      <c r="J63" s="59"/>
      <c r="K63" s="96"/>
      <c r="L63" s="58"/>
      <c r="M63" s="97"/>
      <c r="N63" s="59"/>
      <c r="O63" s="62"/>
      <c r="P63" s="95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96"/>
      <c r="AM63" s="116"/>
      <c r="AN63" s="117"/>
    </row>
    <row r="64" spans="1:40">
      <c r="A64" s="74"/>
      <c r="B64" s="161"/>
      <c r="C64" s="140"/>
      <c r="D64" s="77"/>
      <c r="E64" s="67"/>
      <c r="F64" s="88"/>
      <c r="G64" s="57"/>
      <c r="I64" s="62"/>
      <c r="J64" s="59"/>
      <c r="K64" s="96"/>
      <c r="L64" s="58"/>
      <c r="M64" s="97"/>
      <c r="N64" s="59"/>
      <c r="O64" s="62"/>
      <c r="P64" s="95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96"/>
      <c r="AM64" s="116"/>
      <c r="AN64" s="117"/>
    </row>
    <row r="65" spans="1:40">
      <c r="A65" s="74"/>
      <c r="B65" s="161"/>
      <c r="C65" s="140"/>
      <c r="D65" s="77"/>
      <c r="E65" s="67"/>
      <c r="F65" s="88"/>
      <c r="G65" s="57"/>
      <c r="I65" s="62"/>
      <c r="J65" s="59"/>
      <c r="K65" s="96"/>
      <c r="L65" s="58"/>
      <c r="M65" s="97"/>
      <c r="N65" s="59"/>
      <c r="O65" s="62"/>
      <c r="P65" s="95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96"/>
      <c r="AM65" s="116"/>
      <c r="AN65" s="117"/>
    </row>
    <row r="66" spans="1:40">
      <c r="A66" s="74"/>
      <c r="B66" s="161"/>
      <c r="C66" s="140"/>
      <c r="D66" s="77"/>
      <c r="E66" s="67"/>
      <c r="F66" s="88"/>
      <c r="G66" s="57"/>
      <c r="I66" s="62"/>
      <c r="J66" s="59"/>
      <c r="K66" s="96"/>
      <c r="L66" s="58"/>
      <c r="M66" s="97"/>
      <c r="N66" s="59"/>
      <c r="O66" s="62"/>
      <c r="P66" s="95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96"/>
      <c r="AM66" s="116"/>
      <c r="AN66" s="117"/>
    </row>
    <row r="67" spans="1:40">
      <c r="A67" s="74"/>
      <c r="B67" s="161"/>
      <c r="C67" s="140"/>
      <c r="D67" s="77"/>
      <c r="E67" s="67"/>
      <c r="F67" s="88"/>
      <c r="G67" s="57"/>
      <c r="I67" s="62"/>
      <c r="J67" s="59"/>
      <c r="K67" s="96"/>
      <c r="L67" s="58"/>
      <c r="M67" s="97"/>
      <c r="N67" s="59"/>
      <c r="O67" s="62"/>
      <c r="P67" s="95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96"/>
      <c r="AM67" s="116"/>
      <c r="AN67" s="117"/>
    </row>
    <row r="68" spans="1:40">
      <c r="A68" s="74"/>
      <c r="B68" s="161"/>
      <c r="C68" s="140"/>
      <c r="D68" s="77"/>
      <c r="E68" s="67"/>
      <c r="F68" s="88"/>
      <c r="G68" s="57"/>
      <c r="I68" s="62"/>
      <c r="J68" s="59"/>
      <c r="K68" s="96"/>
      <c r="L68" s="58"/>
      <c r="M68" s="97"/>
      <c r="N68" s="59"/>
      <c r="O68" s="62"/>
      <c r="P68" s="95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96"/>
      <c r="AM68" s="116"/>
      <c r="AN68" s="117"/>
    </row>
    <row r="69" spans="1:40">
      <c r="A69" s="74"/>
      <c r="B69" s="161"/>
      <c r="C69" s="140"/>
      <c r="D69" s="77"/>
      <c r="E69" s="67"/>
      <c r="F69" s="88"/>
      <c r="G69" s="57"/>
      <c r="I69" s="62"/>
      <c r="J69" s="59"/>
      <c r="K69" s="96"/>
      <c r="L69" s="58"/>
      <c r="M69" s="97"/>
      <c r="N69" s="59"/>
      <c r="O69" s="62"/>
      <c r="P69" s="95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96"/>
      <c r="AM69" s="116"/>
      <c r="AN69" s="117"/>
    </row>
    <row r="70" spans="1:40">
      <c r="A70" s="74"/>
      <c r="B70" s="161"/>
      <c r="C70" s="140"/>
      <c r="D70" s="77"/>
      <c r="E70" s="67"/>
      <c r="F70" s="88"/>
      <c r="G70" s="57"/>
      <c r="I70" s="62"/>
      <c r="J70" s="59"/>
      <c r="K70" s="96"/>
      <c r="L70" s="58"/>
      <c r="M70" s="97"/>
      <c r="N70" s="59"/>
      <c r="O70" s="62"/>
      <c r="P70" s="95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96"/>
      <c r="AM70" s="116"/>
      <c r="AN70" s="117"/>
    </row>
    <row r="71" spans="1:40">
      <c r="A71" s="74"/>
      <c r="B71" s="161"/>
      <c r="C71" s="140"/>
      <c r="D71" s="77"/>
      <c r="E71" s="67"/>
      <c r="F71" s="88"/>
      <c r="G71" s="57"/>
      <c r="I71" s="62"/>
      <c r="J71" s="59"/>
      <c r="K71" s="96"/>
      <c r="L71" s="58"/>
      <c r="M71" s="97"/>
      <c r="N71" s="59"/>
      <c r="O71" s="62"/>
      <c r="P71" s="95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96"/>
      <c r="AM71" s="116"/>
      <c r="AN71" s="117"/>
    </row>
    <row r="72" spans="1:40">
      <c r="A72" s="74"/>
      <c r="B72" s="161"/>
      <c r="C72" s="140"/>
      <c r="D72" s="77"/>
      <c r="E72" s="67"/>
      <c r="F72" s="88"/>
      <c r="G72" s="57"/>
      <c r="I72" s="62"/>
      <c r="J72" s="59"/>
      <c r="K72" s="96"/>
      <c r="L72" s="58"/>
      <c r="M72" s="97"/>
      <c r="N72" s="59"/>
      <c r="O72" s="62"/>
      <c r="P72" s="95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96"/>
      <c r="AM72" s="116"/>
      <c r="AN72" s="117"/>
    </row>
    <row r="73" spans="1:40">
      <c r="A73" s="74"/>
      <c r="B73" s="161"/>
      <c r="C73" s="140"/>
      <c r="D73" s="77"/>
      <c r="E73" s="67"/>
      <c r="F73" s="88"/>
      <c r="G73" s="57"/>
      <c r="I73" s="62"/>
      <c r="J73" s="59"/>
      <c r="K73" s="96"/>
      <c r="L73" s="58"/>
      <c r="M73" s="97"/>
      <c r="N73" s="59"/>
      <c r="O73" s="62"/>
      <c r="P73" s="95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96"/>
      <c r="AM73" s="116"/>
      <c r="AN73" s="117"/>
    </row>
    <row r="74" spans="1:40">
      <c r="A74" s="74"/>
      <c r="B74" s="161"/>
      <c r="C74" s="140"/>
      <c r="D74" s="77"/>
      <c r="E74" s="67"/>
      <c r="F74" s="88"/>
      <c r="G74" s="57"/>
      <c r="I74" s="62"/>
      <c r="J74" s="59"/>
      <c r="K74" s="96"/>
      <c r="L74" s="58"/>
      <c r="M74" s="97"/>
      <c r="N74" s="59"/>
      <c r="O74" s="62"/>
      <c r="P74" s="95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96"/>
      <c r="AM74" s="116"/>
      <c r="AN74" s="117"/>
    </row>
    <row r="75" spans="1:40">
      <c r="A75" s="74"/>
      <c r="B75" s="161"/>
      <c r="C75" s="140"/>
      <c r="D75" s="77"/>
      <c r="E75" s="67"/>
      <c r="F75" s="88"/>
      <c r="G75" s="57"/>
      <c r="I75" s="62"/>
      <c r="J75" s="59"/>
      <c r="K75" s="96"/>
      <c r="L75" s="58"/>
      <c r="M75" s="97"/>
      <c r="N75" s="59"/>
      <c r="O75" s="62"/>
      <c r="P75" s="95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96"/>
      <c r="AM75" s="116"/>
      <c r="AN75" s="117"/>
    </row>
    <row r="76" spans="1:40">
      <c r="A76" s="74"/>
      <c r="B76" s="161"/>
      <c r="C76" s="140"/>
      <c r="D76" s="77"/>
      <c r="E76" s="67"/>
      <c r="F76" s="88"/>
      <c r="G76" s="57"/>
      <c r="I76" s="62"/>
      <c r="J76" s="59"/>
      <c r="K76" s="96"/>
      <c r="L76" s="58"/>
      <c r="M76" s="97"/>
      <c r="N76" s="59"/>
      <c r="O76" s="62"/>
      <c r="P76" s="95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96"/>
      <c r="AM76" s="116"/>
      <c r="AN76" s="117"/>
    </row>
    <row r="77" spans="1:40">
      <c r="A77" s="74"/>
      <c r="B77" s="161"/>
      <c r="C77" s="140"/>
      <c r="D77" s="77"/>
      <c r="E77" s="67"/>
      <c r="F77" s="88"/>
      <c r="G77" s="57"/>
      <c r="I77" s="62"/>
      <c r="J77" s="59"/>
      <c r="K77" s="96"/>
      <c r="L77" s="58"/>
      <c r="M77" s="97"/>
      <c r="N77" s="59"/>
      <c r="O77" s="62"/>
      <c r="P77" s="95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96"/>
      <c r="AM77" s="116"/>
      <c r="AN77" s="117"/>
    </row>
    <row r="78" spans="1:40">
      <c r="A78" s="74"/>
      <c r="B78" s="161"/>
      <c r="C78" s="140"/>
      <c r="D78" s="77"/>
      <c r="E78" s="67"/>
      <c r="F78" s="88"/>
      <c r="G78" s="57"/>
      <c r="I78" s="62"/>
      <c r="J78" s="59"/>
      <c r="K78" s="96"/>
      <c r="L78" s="58"/>
      <c r="M78" s="97"/>
      <c r="N78" s="59"/>
      <c r="O78" s="62"/>
      <c r="P78" s="95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96"/>
      <c r="AM78" s="116"/>
      <c r="AN78" s="117"/>
    </row>
    <row r="79" spans="1:40">
      <c r="A79" s="74"/>
      <c r="B79" s="161"/>
      <c r="C79" s="140"/>
      <c r="D79" s="77"/>
      <c r="E79" s="67"/>
      <c r="F79" s="88"/>
      <c r="G79" s="57"/>
      <c r="I79" s="62"/>
      <c r="J79" s="59"/>
      <c r="K79" s="96"/>
      <c r="L79" s="58"/>
      <c r="M79" s="97"/>
      <c r="N79" s="59"/>
      <c r="O79" s="62"/>
      <c r="P79" s="95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96"/>
      <c r="AM79" s="116"/>
      <c r="AN79" s="117"/>
    </row>
    <row r="80" spans="1:40">
      <c r="A80" s="74"/>
      <c r="B80" s="161"/>
      <c r="C80" s="140"/>
      <c r="D80" s="77"/>
      <c r="E80" s="67"/>
      <c r="F80" s="88"/>
      <c r="G80" s="57"/>
      <c r="I80" s="62"/>
      <c r="J80" s="59"/>
      <c r="K80" s="96"/>
      <c r="L80" s="58"/>
      <c r="M80" s="97"/>
      <c r="N80" s="59"/>
      <c r="O80" s="62"/>
      <c r="P80" s="95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96"/>
      <c r="AM80" s="116"/>
      <c r="AN80" s="117"/>
    </row>
    <row r="81" spans="1:40">
      <c r="A81" s="74"/>
      <c r="B81" s="161"/>
      <c r="C81" s="140"/>
      <c r="D81" s="77"/>
      <c r="E81" s="67"/>
      <c r="F81" s="88"/>
      <c r="G81" s="57"/>
      <c r="I81" s="62"/>
      <c r="J81" s="59"/>
      <c r="K81" s="96"/>
      <c r="L81" s="58"/>
      <c r="M81" s="97"/>
      <c r="N81" s="59"/>
      <c r="O81" s="62"/>
      <c r="P81" s="95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96"/>
      <c r="AM81" s="116"/>
      <c r="AN81" s="117"/>
    </row>
    <row r="82" spans="1:40">
      <c r="A82" s="74"/>
      <c r="B82" s="161"/>
      <c r="C82" s="140"/>
      <c r="D82" s="77"/>
      <c r="E82" s="67"/>
      <c r="F82" s="88"/>
      <c r="G82" s="57"/>
      <c r="I82" s="62"/>
      <c r="J82" s="59"/>
      <c r="K82" s="96"/>
      <c r="L82" s="58"/>
      <c r="M82" s="97"/>
      <c r="N82" s="59"/>
      <c r="O82" s="62"/>
      <c r="P82" s="95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96"/>
      <c r="AM82" s="116"/>
      <c r="AN82" s="117"/>
    </row>
    <row r="83" spans="1:40">
      <c r="A83" s="74"/>
      <c r="B83" s="161"/>
      <c r="C83" s="140"/>
      <c r="D83" s="77"/>
      <c r="E83" s="67"/>
      <c r="F83" s="88"/>
      <c r="G83" s="57"/>
      <c r="I83" s="62"/>
      <c r="J83" s="59"/>
      <c r="K83" s="96"/>
      <c r="L83" s="58"/>
      <c r="M83" s="97"/>
      <c r="N83" s="59"/>
      <c r="O83" s="62"/>
      <c r="P83" s="95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96"/>
      <c r="AM83" s="116"/>
      <c r="AN83" s="117"/>
    </row>
    <row r="84" spans="1:40">
      <c r="A84" s="74"/>
      <c r="B84" s="161"/>
      <c r="C84" s="140"/>
      <c r="D84" s="77"/>
      <c r="E84" s="67"/>
      <c r="F84" s="88"/>
      <c r="G84" s="57"/>
      <c r="I84" s="62"/>
      <c r="J84" s="59"/>
      <c r="K84" s="96"/>
      <c r="L84" s="58"/>
      <c r="M84" s="97"/>
      <c r="N84" s="59"/>
      <c r="O84" s="62"/>
      <c r="P84" s="95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96"/>
      <c r="AM84" s="116"/>
      <c r="AN84" s="117"/>
    </row>
    <row r="85" spans="1:40">
      <c r="A85" s="74"/>
      <c r="B85" s="161"/>
      <c r="C85" s="140"/>
      <c r="D85" s="77"/>
      <c r="E85" s="67"/>
      <c r="F85" s="88"/>
      <c r="G85" s="57"/>
      <c r="I85" s="62"/>
      <c r="J85" s="59"/>
      <c r="K85" s="96"/>
      <c r="L85" s="58"/>
      <c r="M85" s="97"/>
      <c r="N85" s="59"/>
      <c r="O85" s="62"/>
      <c r="P85" s="95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96"/>
      <c r="AM85" s="116"/>
      <c r="AN85" s="117"/>
    </row>
    <row r="86" spans="1:40">
      <c r="A86" s="74"/>
      <c r="B86" s="161"/>
      <c r="C86" s="140"/>
      <c r="D86" s="77"/>
      <c r="E86" s="67"/>
      <c r="F86" s="88"/>
      <c r="G86" s="57"/>
      <c r="I86" s="62"/>
      <c r="J86" s="59"/>
      <c r="K86" s="96"/>
      <c r="L86" s="58"/>
      <c r="M86" s="97"/>
      <c r="N86" s="59"/>
      <c r="O86" s="62"/>
      <c r="P86" s="95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96"/>
      <c r="AM86" s="116"/>
      <c r="AN86" s="117"/>
    </row>
    <row r="87" spans="1:40">
      <c r="A87" s="60"/>
      <c r="B87" s="172"/>
      <c r="C87" s="173"/>
      <c r="E87" s="62"/>
      <c r="F87" s="58"/>
      <c r="G87" s="62"/>
      <c r="H87" s="59"/>
      <c r="I87" s="62"/>
      <c r="J87" s="59"/>
      <c r="K87" s="96"/>
      <c r="L87" s="58"/>
      <c r="M87" s="97"/>
      <c r="N87" s="59"/>
      <c r="O87" s="62"/>
      <c r="P87" s="95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96"/>
      <c r="AM87" s="116"/>
      <c r="AN87" s="117"/>
    </row>
    <row r="88" ht="14.75" spans="1:40">
      <c r="A88" s="60"/>
      <c r="B88" s="172"/>
      <c r="C88" s="173"/>
      <c r="E88" s="62"/>
      <c r="F88" s="58"/>
      <c r="G88" s="62"/>
      <c r="H88" s="59"/>
      <c r="I88" s="62"/>
      <c r="J88" s="59"/>
      <c r="K88" s="96"/>
      <c r="L88" s="58"/>
      <c r="M88" s="97"/>
      <c r="N88" s="59"/>
      <c r="O88" s="62"/>
      <c r="P88" s="95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96"/>
      <c r="AM88" s="116"/>
      <c r="AN88" s="117"/>
    </row>
    <row r="89" ht="21.45" customHeight="1" spans="1:40">
      <c r="A89" s="174"/>
      <c r="B89" s="175" t="s">
        <v>94</v>
      </c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76"/>
      <c r="AN89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89:AM89"/>
  </mergeCells>
  <conditionalFormatting sqref="AM1:AM2;AM4;AM6:AM8;AM90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" right="0.7" top="0.75" bottom="0.75" header="0.3" footer="0.3"/>
  <pageSetup paperSize="9" scale="57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9"/>
  <sheetViews>
    <sheetView view="pageBreakPreview" zoomScale="55" zoomScalePageLayoutView="25" zoomScaleNormal="70" workbookViewId="0">
      <selection activeCell="D18" sqref="D18"/>
    </sheetView>
  </sheetViews>
  <sheetFormatPr defaultColWidth="9.10909090909091" defaultRowHeight="14"/>
  <cols>
    <col min="1" max="1" width="9.44545454545455" style="33" customWidth="1"/>
    <col min="2" max="2" width="42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25">
      <c r="A4" s="4"/>
      <c r="F4" s="39"/>
      <c r="Y4" s="112"/>
    </row>
    <row r="5" ht="13.95" customHeight="1" spans="1:40">
      <c r="A5" s="39" t="s">
        <v>540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ht="13.95" customHeight="1" spans="1:40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ht="14.75" spans="1:22">
      <c r="A7" s="4" t="s">
        <v>173</v>
      </c>
      <c r="F7" s="40"/>
      <c r="H7" s="40"/>
      <c r="J7" s="40"/>
      <c r="L7" s="58"/>
      <c r="N7" s="40"/>
      <c r="P7" s="40"/>
      <c r="R7" s="108"/>
      <c r="T7" s="108"/>
      <c r="V7" s="108"/>
    </row>
    <row r="8" ht="14.75" spans="1:40">
      <c r="A8" s="41" t="s">
        <v>39</v>
      </c>
      <c r="B8" s="42" t="s">
        <v>40</v>
      </c>
      <c r="C8" s="43" t="s">
        <v>41</v>
      </c>
      <c r="D8" s="44" t="s">
        <v>42</v>
      </c>
      <c r="E8" s="45" t="s">
        <v>43</v>
      </c>
      <c r="F8" s="46" t="s">
        <v>43</v>
      </c>
      <c r="G8" s="47" t="s">
        <v>43</v>
      </c>
      <c r="H8" s="47" t="s">
        <v>43</v>
      </c>
      <c r="I8" s="45" t="s">
        <v>43</v>
      </c>
      <c r="J8" s="46" t="s">
        <v>43</v>
      </c>
      <c r="K8" s="89" t="s">
        <v>43</v>
      </c>
      <c r="L8" s="45" t="s">
        <v>43</v>
      </c>
      <c r="M8" s="90" t="s">
        <v>43</v>
      </c>
      <c r="N8" s="46" t="s">
        <v>43</v>
      </c>
      <c r="O8" s="45" t="s">
        <v>43</v>
      </c>
      <c r="P8" s="45" t="s">
        <v>43</v>
      </c>
      <c r="Q8" s="109" t="s">
        <v>43</v>
      </c>
      <c r="R8" s="109" t="s">
        <v>43</v>
      </c>
      <c r="S8" s="109" t="s">
        <v>43</v>
      </c>
      <c r="T8" s="109" t="s">
        <v>43</v>
      </c>
      <c r="U8" s="109" t="s">
        <v>43</v>
      </c>
      <c r="V8" s="109" t="s">
        <v>43</v>
      </c>
      <c r="W8" s="109" t="s">
        <v>43</v>
      </c>
      <c r="X8" s="109" t="s">
        <v>43</v>
      </c>
      <c r="Y8" s="109" t="s">
        <v>43</v>
      </c>
      <c r="Z8" s="109" t="s">
        <v>43</v>
      </c>
      <c r="AA8" s="109" t="s">
        <v>43</v>
      </c>
      <c r="AB8" s="109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89" t="s">
        <v>43</v>
      </c>
      <c r="AJ8" s="89" t="s">
        <v>44</v>
      </c>
      <c r="AK8" s="89" t="s">
        <v>44</v>
      </c>
      <c r="AL8" s="89" t="s">
        <v>44</v>
      </c>
      <c r="AM8" s="114" t="s">
        <v>44</v>
      </c>
      <c r="AN8" s="115" t="s">
        <v>46</v>
      </c>
    </row>
    <row r="9" spans="1:40">
      <c r="A9" s="48"/>
      <c r="B9" s="49"/>
      <c r="C9" s="50"/>
      <c r="D9" s="51"/>
      <c r="E9" s="52"/>
      <c r="F9" s="53"/>
      <c r="G9" s="52"/>
      <c r="H9" s="54"/>
      <c r="I9" s="52"/>
      <c r="J9" s="54"/>
      <c r="K9" s="91"/>
      <c r="L9" s="53"/>
      <c r="M9" s="92"/>
      <c r="N9" s="54"/>
      <c r="O9" s="52"/>
      <c r="P9" s="93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91"/>
      <c r="AM9" s="116"/>
      <c r="AN9" s="117"/>
    </row>
    <row r="10" spans="1:40">
      <c r="A10" s="48">
        <v>8100</v>
      </c>
      <c r="B10" s="55" t="s">
        <v>541</v>
      </c>
      <c r="C10" s="56"/>
      <c r="E10" s="57"/>
      <c r="F10" s="58"/>
      <c r="G10" s="57"/>
      <c r="H10" s="59"/>
      <c r="I10" s="57"/>
      <c r="J10" s="59"/>
      <c r="K10" s="63"/>
      <c r="L10" s="58"/>
      <c r="M10" s="94"/>
      <c r="N10" s="59"/>
      <c r="O10" s="57"/>
      <c r="P10" s="95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63"/>
      <c r="AM10" s="116"/>
      <c r="AN10" s="117"/>
    </row>
    <row r="11" spans="1:40">
      <c r="A11" s="60"/>
      <c r="B11" s="55" t="s">
        <v>542</v>
      </c>
      <c r="C11" s="56"/>
      <c r="E11" s="57"/>
      <c r="F11" s="58"/>
      <c r="G11" s="57"/>
      <c r="H11" s="59"/>
      <c r="I11" s="57"/>
      <c r="J11" s="59"/>
      <c r="K11" s="63"/>
      <c r="L11" s="58"/>
      <c r="M11" s="94"/>
      <c r="N11" s="59"/>
      <c r="O11" s="57"/>
      <c r="P11" s="95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63"/>
      <c r="AM11" s="116"/>
      <c r="AN11" s="117"/>
    </row>
    <row r="12" spans="1:40">
      <c r="A12" s="60"/>
      <c r="B12" s="49"/>
      <c r="C12" s="56"/>
      <c r="E12" s="57"/>
      <c r="F12" s="58"/>
      <c r="G12" s="57"/>
      <c r="H12" s="59"/>
      <c r="I12" s="57"/>
      <c r="J12" s="59"/>
      <c r="K12" s="63"/>
      <c r="L12" s="58"/>
      <c r="M12" s="94"/>
      <c r="N12" s="59"/>
      <c r="O12" s="57"/>
      <c r="P12" s="95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63"/>
      <c r="AM12" s="116"/>
      <c r="AN12" s="117"/>
    </row>
    <row r="13" spans="1:40">
      <c r="A13" s="60">
        <v>81.02</v>
      </c>
      <c r="B13" s="61" t="s">
        <v>543</v>
      </c>
      <c r="C13" s="56"/>
      <c r="E13" s="57"/>
      <c r="F13" s="58"/>
      <c r="G13" s="57"/>
      <c r="H13" s="59"/>
      <c r="I13" s="57"/>
      <c r="J13" s="59"/>
      <c r="K13" s="63"/>
      <c r="L13" s="58"/>
      <c r="M13" s="94"/>
      <c r="N13" s="59"/>
      <c r="O13" s="57"/>
      <c r="P13" s="95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63"/>
      <c r="AM13" s="116"/>
      <c r="AN13" s="117"/>
    </row>
    <row r="14" spans="1:40">
      <c r="A14" s="60"/>
      <c r="B14" s="61" t="s">
        <v>544</v>
      </c>
      <c r="C14" s="56"/>
      <c r="E14" s="62"/>
      <c r="F14" s="58"/>
      <c r="G14" s="62"/>
      <c r="H14" s="59"/>
      <c r="I14" s="62"/>
      <c r="J14" s="59"/>
      <c r="K14" s="96"/>
      <c r="L14" s="58"/>
      <c r="M14" s="97"/>
      <c r="N14" s="59"/>
      <c r="O14" s="62"/>
      <c r="P14" s="95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96"/>
      <c r="AM14" s="116"/>
      <c r="AN14" s="117"/>
    </row>
    <row r="15" spans="1:40">
      <c r="A15" s="60"/>
      <c r="B15" s="61"/>
      <c r="C15" s="56"/>
      <c r="E15" s="62"/>
      <c r="F15" s="58"/>
      <c r="G15" s="62"/>
      <c r="H15" s="59"/>
      <c r="I15" s="62"/>
      <c r="J15" s="59"/>
      <c r="K15" s="96"/>
      <c r="L15" s="58"/>
      <c r="M15" s="97"/>
      <c r="N15" s="59"/>
      <c r="O15" s="62"/>
      <c r="P15" s="95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96"/>
      <c r="AM15" s="116"/>
      <c r="AN15" s="117"/>
    </row>
    <row r="16" spans="1:40">
      <c r="A16" s="63" t="s">
        <v>81</v>
      </c>
      <c r="B16" s="61" t="s">
        <v>545</v>
      </c>
      <c r="C16" s="56" t="s">
        <v>83</v>
      </c>
      <c r="D16" s="35">
        <v>1</v>
      </c>
      <c r="E16" s="64">
        <v>25000</v>
      </c>
      <c r="F16" s="65">
        <v>250000</v>
      </c>
      <c r="G16" s="64">
        <v>180000</v>
      </c>
      <c r="H16" s="66"/>
      <c r="I16" s="64">
        <v>400000</v>
      </c>
      <c r="J16" s="66"/>
      <c r="K16" s="98"/>
      <c r="L16" s="99">
        <v>300000</v>
      </c>
      <c r="M16" s="66"/>
      <c r="N16" s="66"/>
      <c r="O16" s="64">
        <v>100000</v>
      </c>
      <c r="P16" s="100">
        <v>350000</v>
      </c>
      <c r="Q16" s="64"/>
      <c r="R16" s="64">
        <v>120000</v>
      </c>
      <c r="S16" s="64"/>
      <c r="T16" s="64">
        <v>200000</v>
      </c>
      <c r="U16" s="64">
        <v>220000</v>
      </c>
      <c r="V16" s="64">
        <v>85000</v>
      </c>
      <c r="W16" s="64">
        <v>50000</v>
      </c>
      <c r="X16" s="110">
        <v>150000</v>
      </c>
      <c r="Y16" s="110">
        <v>150000</v>
      </c>
      <c r="Z16" s="64">
        <v>315000</v>
      </c>
      <c r="AA16" s="64"/>
      <c r="AB16" s="64">
        <v>100000</v>
      </c>
      <c r="AC16" s="64">
        <v>100000</v>
      </c>
      <c r="AD16" s="64">
        <v>350000</v>
      </c>
      <c r="AE16" s="64">
        <v>275000</v>
      </c>
      <c r="AF16" s="64">
        <v>250000</v>
      </c>
      <c r="AG16" s="64">
        <v>270000</v>
      </c>
      <c r="AH16" s="64"/>
      <c r="AI16" s="64">
        <v>350003</v>
      </c>
      <c r="AJ16" s="64">
        <v>50000</v>
      </c>
      <c r="AK16" s="118">
        <v>350000</v>
      </c>
      <c r="AL16" s="119">
        <v>350000</v>
      </c>
      <c r="AM16" s="116">
        <v>120000</v>
      </c>
      <c r="AN16" s="117">
        <f>D16*AM16</f>
        <v>120000</v>
      </c>
    </row>
    <row r="17" spans="1:40">
      <c r="A17" s="63"/>
      <c r="B17" s="61"/>
      <c r="C17" s="56"/>
      <c r="E17" s="58"/>
      <c r="F17" s="67"/>
      <c r="G17" s="58"/>
      <c r="H17" s="68"/>
      <c r="I17" s="58"/>
      <c r="J17" s="68"/>
      <c r="K17" s="96"/>
      <c r="L17" s="101"/>
      <c r="M17" s="97"/>
      <c r="N17" s="68"/>
      <c r="O17" s="62"/>
      <c r="P17" s="102"/>
      <c r="Q17" s="62"/>
      <c r="R17" s="62"/>
      <c r="S17" s="62"/>
      <c r="T17" s="62"/>
      <c r="U17" s="62"/>
      <c r="V17" s="62"/>
      <c r="W17" s="62"/>
      <c r="X17" s="111"/>
      <c r="Y17" s="58"/>
      <c r="Z17" s="62"/>
      <c r="AA17" s="62"/>
      <c r="AB17" s="113"/>
      <c r="AC17" s="113"/>
      <c r="AD17" s="113"/>
      <c r="AE17" s="113"/>
      <c r="AF17" s="113"/>
      <c r="AG17" s="113"/>
      <c r="AH17" s="113"/>
      <c r="AI17" s="113"/>
      <c r="AJ17" s="113"/>
      <c r="AK17" s="120"/>
      <c r="AL17" s="121"/>
      <c r="AM17" s="116"/>
      <c r="AN17" s="117"/>
    </row>
    <row r="18" spans="1:40">
      <c r="A18" s="63" t="s">
        <v>84</v>
      </c>
      <c r="B18" s="61" t="s">
        <v>546</v>
      </c>
      <c r="C18" s="56" t="s">
        <v>55</v>
      </c>
      <c r="D18" s="69">
        <v>120000</v>
      </c>
      <c r="E18" s="70">
        <v>0.1</v>
      </c>
      <c r="F18" s="71"/>
      <c r="G18" s="72">
        <v>0.1</v>
      </c>
      <c r="H18" s="68"/>
      <c r="I18" s="103">
        <v>0.1</v>
      </c>
      <c r="J18" s="68"/>
      <c r="K18" s="104"/>
      <c r="L18" s="105">
        <v>0.075</v>
      </c>
      <c r="M18" s="106"/>
      <c r="N18" s="68"/>
      <c r="O18" s="107">
        <v>0.1</v>
      </c>
      <c r="P18" s="102"/>
      <c r="Q18" s="107"/>
      <c r="R18" s="107"/>
      <c r="S18" s="107"/>
      <c r="T18" s="107"/>
      <c r="U18" s="107">
        <v>0.1</v>
      </c>
      <c r="V18" s="107">
        <v>0.1</v>
      </c>
      <c r="W18" s="107">
        <v>0.1</v>
      </c>
      <c r="X18" s="70">
        <v>0.1</v>
      </c>
      <c r="Y18" s="70">
        <v>0.1</v>
      </c>
      <c r="Z18" s="107">
        <v>0.075</v>
      </c>
      <c r="AA18" s="107"/>
      <c r="AB18" s="107">
        <v>0.1</v>
      </c>
      <c r="AC18" s="107">
        <v>0.1</v>
      </c>
      <c r="AD18" s="107">
        <v>0.1</v>
      </c>
      <c r="AE18" s="107">
        <v>0.075</v>
      </c>
      <c r="AF18" s="107">
        <v>0.1</v>
      </c>
      <c r="AG18" s="107">
        <v>0.1</v>
      </c>
      <c r="AH18" s="107"/>
      <c r="AI18" s="107">
        <v>0.1</v>
      </c>
      <c r="AJ18" s="107">
        <v>0.05</v>
      </c>
      <c r="AK18" s="122">
        <v>0.15</v>
      </c>
      <c r="AL18" s="123">
        <v>0.1</v>
      </c>
      <c r="AM18" s="116"/>
      <c r="AN18" s="117">
        <f>D18*AM18</f>
        <v>0</v>
      </c>
    </row>
    <row r="19" spans="1:40">
      <c r="A19" s="60"/>
      <c r="B19" s="73" t="s">
        <v>547</v>
      </c>
      <c r="C19" s="56"/>
      <c r="E19" s="70"/>
      <c r="F19" s="71"/>
      <c r="G19" s="72"/>
      <c r="H19" s="68"/>
      <c r="I19" s="58"/>
      <c r="J19" s="68"/>
      <c r="K19" s="104"/>
      <c r="L19" s="105"/>
      <c r="M19" s="106"/>
      <c r="N19" s="68"/>
      <c r="O19" s="107"/>
      <c r="P19" s="102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4"/>
      <c r="AM19" s="116"/>
      <c r="AN19" s="117"/>
    </row>
    <row r="20" spans="1:40">
      <c r="A20" s="60"/>
      <c r="B20" s="73"/>
      <c r="C20" s="56"/>
      <c r="E20" s="70"/>
      <c r="F20" s="71"/>
      <c r="G20" s="72"/>
      <c r="H20" s="68"/>
      <c r="I20" s="58"/>
      <c r="J20" s="68"/>
      <c r="K20" s="104"/>
      <c r="L20" s="105"/>
      <c r="M20" s="106"/>
      <c r="N20" s="68"/>
      <c r="O20" s="107"/>
      <c r="P20" s="102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4"/>
      <c r="AM20" s="116"/>
      <c r="AN20" s="117"/>
    </row>
    <row r="21" spans="1:40">
      <c r="A21" s="60"/>
      <c r="B21" s="61"/>
      <c r="C21" s="56"/>
      <c r="E21" s="62"/>
      <c r="F21" s="58"/>
      <c r="G21" s="62"/>
      <c r="H21" s="59"/>
      <c r="I21" s="62"/>
      <c r="J21" s="59"/>
      <c r="K21" s="96"/>
      <c r="L21" s="58"/>
      <c r="M21" s="97"/>
      <c r="N21" s="59"/>
      <c r="O21" s="62"/>
      <c r="P21" s="95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96"/>
      <c r="AM21" s="116"/>
      <c r="AN21" s="117"/>
    </row>
    <row r="22" spans="1:40">
      <c r="A22" s="74"/>
      <c r="B22" s="75"/>
      <c r="C22" s="76"/>
      <c r="D22" s="77"/>
      <c r="E22" s="78"/>
      <c r="F22" s="79"/>
      <c r="G22" s="67"/>
      <c r="H22" s="80"/>
      <c r="I22" s="62"/>
      <c r="J22" s="59"/>
      <c r="K22" s="96"/>
      <c r="L22" s="58"/>
      <c r="M22" s="97"/>
      <c r="N22" s="59"/>
      <c r="O22" s="62"/>
      <c r="P22" s="95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96"/>
      <c r="AM22" s="116"/>
      <c r="AN22" s="117"/>
    </row>
    <row r="23" spans="1:40">
      <c r="A23" s="74"/>
      <c r="B23" s="81"/>
      <c r="C23" s="82"/>
      <c r="D23" s="77"/>
      <c r="E23" s="78"/>
      <c r="F23" s="79"/>
      <c r="G23" s="67"/>
      <c r="H23" s="80"/>
      <c r="I23" s="62"/>
      <c r="J23" s="59"/>
      <c r="K23" s="96"/>
      <c r="L23" s="58"/>
      <c r="M23" s="97"/>
      <c r="N23" s="59"/>
      <c r="O23" s="62"/>
      <c r="P23" s="95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96"/>
      <c r="AM23" s="116"/>
      <c r="AN23" s="117"/>
    </row>
    <row r="24" spans="1:40">
      <c r="A24" s="74"/>
      <c r="B24" s="81"/>
      <c r="C24" s="82"/>
      <c r="D24" s="77"/>
      <c r="E24" s="78"/>
      <c r="F24" s="83"/>
      <c r="G24" s="84"/>
      <c r="H24" s="80"/>
      <c r="I24" s="62"/>
      <c r="J24" s="59"/>
      <c r="K24" s="96"/>
      <c r="L24" s="58"/>
      <c r="M24" s="97"/>
      <c r="N24" s="59"/>
      <c r="O24" s="62"/>
      <c r="P24" s="95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96"/>
      <c r="AM24" s="116"/>
      <c r="AN24" s="117"/>
    </row>
    <row r="25" spans="1:40">
      <c r="A25" s="74"/>
      <c r="B25" s="75"/>
      <c r="C25" s="82"/>
      <c r="D25" s="77"/>
      <c r="E25" s="78"/>
      <c r="F25" s="83"/>
      <c r="G25" s="84"/>
      <c r="H25" s="80"/>
      <c r="I25" s="62"/>
      <c r="J25" s="59"/>
      <c r="K25" s="96"/>
      <c r="L25" s="58"/>
      <c r="M25" s="97"/>
      <c r="N25" s="59"/>
      <c r="O25" s="62"/>
      <c r="P25" s="95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96"/>
      <c r="AM25" s="116"/>
      <c r="AN25" s="117"/>
    </row>
    <row r="26" s="33" customFormat="1" spans="1:40">
      <c r="A26" s="85"/>
      <c r="B26" s="81"/>
      <c r="C26" s="82"/>
      <c r="D26" s="86"/>
      <c r="E26" s="57"/>
      <c r="F26" s="84"/>
      <c r="G26" s="57"/>
      <c r="H26" s="36"/>
      <c r="I26" s="62"/>
      <c r="J26" s="59"/>
      <c r="K26" s="96"/>
      <c r="L26" s="58"/>
      <c r="M26" s="97"/>
      <c r="N26" s="59"/>
      <c r="O26" s="62"/>
      <c r="P26" s="95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96"/>
      <c r="AM26" s="116"/>
      <c r="AN26" s="117"/>
    </row>
    <row r="27" spans="1:40">
      <c r="A27" s="74"/>
      <c r="B27" s="75"/>
      <c r="C27" s="82"/>
      <c r="D27" s="77"/>
      <c r="E27" s="57"/>
      <c r="F27" s="67"/>
      <c r="G27" s="57"/>
      <c r="I27" s="62"/>
      <c r="J27" s="59"/>
      <c r="K27" s="96"/>
      <c r="L27" s="58"/>
      <c r="M27" s="97"/>
      <c r="N27" s="59"/>
      <c r="O27" s="62"/>
      <c r="P27" s="95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96"/>
      <c r="AM27" s="116"/>
      <c r="AN27" s="117"/>
    </row>
    <row r="28" spans="1:40">
      <c r="A28" s="74"/>
      <c r="B28" s="75"/>
      <c r="C28" s="82"/>
      <c r="D28" s="77"/>
      <c r="E28" s="57"/>
      <c r="F28" s="67"/>
      <c r="G28" s="57"/>
      <c r="I28" s="62"/>
      <c r="J28" s="59"/>
      <c r="K28" s="96"/>
      <c r="L28" s="58"/>
      <c r="M28" s="97"/>
      <c r="N28" s="59"/>
      <c r="O28" s="62"/>
      <c r="P28" s="95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96"/>
      <c r="AM28" s="116"/>
      <c r="AN28" s="117"/>
    </row>
    <row r="29" spans="1:40">
      <c r="A29" s="74"/>
      <c r="B29" s="75"/>
      <c r="C29" s="82"/>
      <c r="D29" s="77"/>
      <c r="E29" s="57"/>
      <c r="F29" s="67"/>
      <c r="G29" s="57"/>
      <c r="I29" s="62"/>
      <c r="J29" s="59"/>
      <c r="K29" s="96"/>
      <c r="L29" s="58"/>
      <c r="M29" s="97"/>
      <c r="N29" s="59"/>
      <c r="O29" s="62"/>
      <c r="P29" s="95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96"/>
      <c r="AM29" s="116"/>
      <c r="AN29" s="117"/>
    </row>
    <row r="30" spans="1:40">
      <c r="A30" s="74"/>
      <c r="B30" s="75"/>
      <c r="C30" s="82"/>
      <c r="D30" s="77"/>
      <c r="E30" s="57"/>
      <c r="F30" s="67"/>
      <c r="G30" s="57"/>
      <c r="I30" s="62"/>
      <c r="J30" s="59"/>
      <c r="K30" s="96"/>
      <c r="L30" s="58"/>
      <c r="M30" s="97"/>
      <c r="N30" s="59"/>
      <c r="O30" s="62"/>
      <c r="P30" s="95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96"/>
      <c r="AM30" s="116"/>
      <c r="AN30" s="117"/>
    </row>
    <row r="31" spans="1:40">
      <c r="A31" s="74"/>
      <c r="B31" s="75"/>
      <c r="C31" s="82"/>
      <c r="D31" s="77"/>
      <c r="E31" s="57"/>
      <c r="F31" s="67"/>
      <c r="G31" s="57"/>
      <c r="I31" s="62"/>
      <c r="J31" s="59"/>
      <c r="K31" s="96"/>
      <c r="L31" s="58"/>
      <c r="M31" s="97"/>
      <c r="N31" s="59"/>
      <c r="O31" s="62"/>
      <c r="P31" s="95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96"/>
      <c r="AM31" s="116"/>
      <c r="AN31" s="117"/>
    </row>
    <row r="32" spans="1:41">
      <c r="A32" s="74"/>
      <c r="B32" s="75"/>
      <c r="C32" s="87"/>
      <c r="D32" s="77"/>
      <c r="E32" s="57"/>
      <c r="F32" s="67"/>
      <c r="G32" s="57"/>
      <c r="I32" s="62"/>
      <c r="J32" s="59"/>
      <c r="K32" s="96"/>
      <c r="L32" s="58"/>
      <c r="M32" s="97"/>
      <c r="N32" s="59"/>
      <c r="O32" s="62"/>
      <c r="P32" s="95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96"/>
      <c r="AM32" s="116"/>
      <c r="AN32" s="117"/>
      <c r="AO32" s="124"/>
    </row>
    <row r="33" spans="1:40">
      <c r="A33" s="74"/>
      <c r="B33" s="75"/>
      <c r="C33" s="82"/>
      <c r="D33" s="77"/>
      <c r="E33" s="57"/>
      <c r="F33" s="67"/>
      <c r="G33" s="57"/>
      <c r="I33" s="62"/>
      <c r="J33" s="59"/>
      <c r="K33" s="96"/>
      <c r="L33" s="58"/>
      <c r="M33" s="97"/>
      <c r="N33" s="59"/>
      <c r="O33" s="62"/>
      <c r="P33" s="95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96"/>
      <c r="AM33" s="116"/>
      <c r="AN33" s="117"/>
    </row>
    <row r="34" spans="1:40">
      <c r="A34" s="74"/>
      <c r="B34" s="75"/>
      <c r="C34" s="82"/>
      <c r="D34" s="77"/>
      <c r="E34" s="57"/>
      <c r="F34" s="67"/>
      <c r="G34" s="57"/>
      <c r="I34" s="62"/>
      <c r="J34" s="59"/>
      <c r="K34" s="96"/>
      <c r="L34" s="58"/>
      <c r="M34" s="97"/>
      <c r="N34" s="59"/>
      <c r="O34" s="62"/>
      <c r="P34" s="95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96"/>
      <c r="AM34" s="116"/>
      <c r="AN34" s="117"/>
    </row>
    <row r="35" spans="1:40">
      <c r="A35" s="74"/>
      <c r="B35" s="75"/>
      <c r="C35" s="82"/>
      <c r="D35" s="77"/>
      <c r="E35" s="57"/>
      <c r="F35" s="67"/>
      <c r="G35" s="57"/>
      <c r="I35" s="62"/>
      <c r="J35" s="59"/>
      <c r="K35" s="96"/>
      <c r="L35" s="58"/>
      <c r="M35" s="97"/>
      <c r="N35" s="59"/>
      <c r="O35" s="62"/>
      <c r="P35" s="95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96"/>
      <c r="AM35" s="116"/>
      <c r="AN35" s="117"/>
    </row>
    <row r="36" spans="1:40">
      <c r="A36" s="74"/>
      <c r="B36" s="75"/>
      <c r="C36" s="82"/>
      <c r="D36" s="77"/>
      <c r="E36" s="57"/>
      <c r="F36" s="67"/>
      <c r="G36" s="57"/>
      <c r="I36" s="62"/>
      <c r="J36" s="59"/>
      <c r="K36" s="96"/>
      <c r="L36" s="58"/>
      <c r="M36" s="97"/>
      <c r="N36" s="59"/>
      <c r="O36" s="62"/>
      <c r="P36" s="95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6"/>
      <c r="AM36" s="116"/>
      <c r="AN36" s="117"/>
    </row>
    <row r="37" spans="1:40">
      <c r="A37" s="74"/>
      <c r="B37" s="75"/>
      <c r="C37" s="82"/>
      <c r="D37" s="77"/>
      <c r="E37" s="57"/>
      <c r="F37" s="67"/>
      <c r="G37" s="57"/>
      <c r="I37" s="62"/>
      <c r="J37" s="59"/>
      <c r="K37" s="96"/>
      <c r="L37" s="58"/>
      <c r="M37" s="97"/>
      <c r="N37" s="59"/>
      <c r="O37" s="62"/>
      <c r="P37" s="95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96"/>
      <c r="AM37" s="116"/>
      <c r="AN37" s="117"/>
    </row>
    <row r="38" spans="1:40">
      <c r="A38" s="74"/>
      <c r="B38" s="75"/>
      <c r="C38" s="82"/>
      <c r="D38" s="77"/>
      <c r="E38" s="57"/>
      <c r="F38" s="67"/>
      <c r="G38" s="57"/>
      <c r="I38" s="62"/>
      <c r="J38" s="59"/>
      <c r="K38" s="96"/>
      <c r="L38" s="58"/>
      <c r="M38" s="97"/>
      <c r="N38" s="59"/>
      <c r="O38" s="62"/>
      <c r="P38" s="95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96"/>
      <c r="AM38" s="116"/>
      <c r="AN38" s="117"/>
    </row>
    <row r="39" spans="1:40">
      <c r="A39" s="74"/>
      <c r="B39" s="75"/>
      <c r="C39" s="82"/>
      <c r="D39" s="77"/>
      <c r="E39" s="57"/>
      <c r="F39" s="67"/>
      <c r="G39" s="57"/>
      <c r="I39" s="62"/>
      <c r="J39" s="59"/>
      <c r="K39" s="96"/>
      <c r="L39" s="58"/>
      <c r="M39" s="97"/>
      <c r="N39" s="59"/>
      <c r="O39" s="62"/>
      <c r="P39" s="95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96"/>
      <c r="AM39" s="116"/>
      <c r="AN39" s="117"/>
    </row>
    <row r="40" spans="1:40">
      <c r="A40" s="74"/>
      <c r="B40" s="75"/>
      <c r="C40" s="82"/>
      <c r="D40" s="77"/>
      <c r="E40" s="57"/>
      <c r="F40" s="67"/>
      <c r="G40" s="57"/>
      <c r="I40" s="62"/>
      <c r="J40" s="59"/>
      <c r="K40" s="96"/>
      <c r="L40" s="58"/>
      <c r="M40" s="97"/>
      <c r="N40" s="59"/>
      <c r="O40" s="62"/>
      <c r="P40" s="95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96"/>
      <c r="AM40" s="116"/>
      <c r="AN40" s="117"/>
    </row>
    <row r="41" spans="1:40">
      <c r="A41" s="74"/>
      <c r="B41" s="75"/>
      <c r="C41" s="82"/>
      <c r="D41" s="77"/>
      <c r="E41" s="57"/>
      <c r="F41" s="67"/>
      <c r="G41" s="57"/>
      <c r="I41" s="62"/>
      <c r="J41" s="59"/>
      <c r="K41" s="96"/>
      <c r="L41" s="58"/>
      <c r="M41" s="97"/>
      <c r="N41" s="59"/>
      <c r="O41" s="62"/>
      <c r="P41" s="95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96"/>
      <c r="AM41" s="116"/>
      <c r="AN41" s="117"/>
    </row>
    <row r="42" spans="1:40">
      <c r="A42" s="74"/>
      <c r="B42" s="75"/>
      <c r="C42" s="82"/>
      <c r="D42" s="77"/>
      <c r="E42" s="57"/>
      <c r="F42" s="67"/>
      <c r="G42" s="57"/>
      <c r="I42" s="62"/>
      <c r="J42" s="59"/>
      <c r="K42" s="96"/>
      <c r="L42" s="58"/>
      <c r="M42" s="97"/>
      <c r="N42" s="59"/>
      <c r="O42" s="62"/>
      <c r="P42" s="95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96"/>
      <c r="AM42" s="116"/>
      <c r="AN42" s="117"/>
    </row>
    <row r="43" spans="1:40">
      <c r="A43" s="74"/>
      <c r="B43" s="75"/>
      <c r="C43" s="82"/>
      <c r="D43" s="77"/>
      <c r="E43" s="57"/>
      <c r="F43" s="67"/>
      <c r="G43" s="57"/>
      <c r="I43" s="62"/>
      <c r="J43" s="59"/>
      <c r="K43" s="96"/>
      <c r="L43" s="58"/>
      <c r="M43" s="97"/>
      <c r="N43" s="59"/>
      <c r="O43" s="62"/>
      <c r="P43" s="95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96"/>
      <c r="AM43" s="116"/>
      <c r="AN43" s="117"/>
    </row>
    <row r="44" spans="1:40">
      <c r="A44" s="74"/>
      <c r="B44" s="75"/>
      <c r="C44" s="82"/>
      <c r="D44" s="77"/>
      <c r="E44" s="57"/>
      <c r="F44" s="67"/>
      <c r="G44" s="57"/>
      <c r="I44" s="62"/>
      <c r="J44" s="59"/>
      <c r="K44" s="96"/>
      <c r="L44" s="58"/>
      <c r="M44" s="97"/>
      <c r="N44" s="59"/>
      <c r="O44" s="62"/>
      <c r="P44" s="95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96"/>
      <c r="AM44" s="116"/>
      <c r="AN44" s="117"/>
    </row>
    <row r="45" spans="1:40">
      <c r="A45" s="74"/>
      <c r="B45" s="75"/>
      <c r="C45" s="82"/>
      <c r="D45" s="77"/>
      <c r="E45" s="57"/>
      <c r="F45" s="67"/>
      <c r="G45" s="57"/>
      <c r="I45" s="62"/>
      <c r="J45" s="59"/>
      <c r="K45" s="96"/>
      <c r="L45" s="58"/>
      <c r="M45" s="97"/>
      <c r="N45" s="59"/>
      <c r="O45" s="62"/>
      <c r="P45" s="95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96"/>
      <c r="AM45" s="116"/>
      <c r="AN45" s="117"/>
    </row>
    <row r="46" spans="1:40">
      <c r="A46" s="74"/>
      <c r="B46" s="75"/>
      <c r="C46" s="82"/>
      <c r="D46" s="77"/>
      <c r="E46" s="57"/>
      <c r="F46" s="67"/>
      <c r="G46" s="57"/>
      <c r="I46" s="62"/>
      <c r="J46" s="59"/>
      <c r="K46" s="96"/>
      <c r="L46" s="58"/>
      <c r="M46" s="97"/>
      <c r="N46" s="59"/>
      <c r="O46" s="62"/>
      <c r="P46" s="95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96"/>
      <c r="AM46" s="116"/>
      <c r="AN46" s="117"/>
    </row>
    <row r="47" spans="1:40">
      <c r="A47" s="74"/>
      <c r="B47" s="75"/>
      <c r="C47" s="82"/>
      <c r="D47" s="77"/>
      <c r="E47" s="57"/>
      <c r="F47" s="67"/>
      <c r="G47" s="57"/>
      <c r="I47" s="62"/>
      <c r="J47" s="59"/>
      <c r="K47" s="96"/>
      <c r="L47" s="58"/>
      <c r="M47" s="97"/>
      <c r="N47" s="59"/>
      <c r="O47" s="62"/>
      <c r="P47" s="95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96"/>
      <c r="AM47" s="116"/>
      <c r="AN47" s="117"/>
    </row>
    <row r="48" spans="1:40">
      <c r="A48" s="74"/>
      <c r="B48" s="75"/>
      <c r="C48" s="82"/>
      <c r="D48" s="77"/>
      <c r="E48" s="57"/>
      <c r="F48" s="67"/>
      <c r="G48" s="57"/>
      <c r="I48" s="62"/>
      <c r="J48" s="59"/>
      <c r="K48" s="96"/>
      <c r="L48" s="58"/>
      <c r="M48" s="97"/>
      <c r="N48" s="59"/>
      <c r="O48" s="62"/>
      <c r="P48" s="95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96"/>
      <c r="AM48" s="116"/>
      <c r="AN48" s="117"/>
    </row>
    <row r="49" spans="1:40">
      <c r="A49" s="74"/>
      <c r="B49" s="75"/>
      <c r="C49" s="82"/>
      <c r="D49" s="77"/>
      <c r="E49" s="57"/>
      <c r="F49" s="67"/>
      <c r="G49" s="57"/>
      <c r="I49" s="62"/>
      <c r="J49" s="59"/>
      <c r="K49" s="96"/>
      <c r="L49" s="58"/>
      <c r="M49" s="97"/>
      <c r="N49" s="59"/>
      <c r="O49" s="62"/>
      <c r="P49" s="95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96"/>
      <c r="AM49" s="116"/>
      <c r="AN49" s="117"/>
    </row>
    <row r="50" spans="1:40">
      <c r="A50" s="74"/>
      <c r="B50" s="75"/>
      <c r="C50" s="82"/>
      <c r="D50" s="77"/>
      <c r="E50" s="57"/>
      <c r="F50" s="67"/>
      <c r="G50" s="57"/>
      <c r="I50" s="62"/>
      <c r="J50" s="59"/>
      <c r="K50" s="96"/>
      <c r="L50" s="58"/>
      <c r="M50" s="97"/>
      <c r="N50" s="59"/>
      <c r="O50" s="62"/>
      <c r="P50" s="95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96"/>
      <c r="AM50" s="116"/>
      <c r="AN50" s="117"/>
    </row>
    <row r="51" spans="1:40">
      <c r="A51" s="74"/>
      <c r="B51" s="75"/>
      <c r="C51" s="82"/>
      <c r="D51" s="77"/>
      <c r="E51" s="57"/>
      <c r="F51" s="67"/>
      <c r="G51" s="57"/>
      <c r="I51" s="62"/>
      <c r="J51" s="59"/>
      <c r="K51" s="96"/>
      <c r="L51" s="58"/>
      <c r="M51" s="97"/>
      <c r="N51" s="59"/>
      <c r="O51" s="62"/>
      <c r="P51" s="95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96"/>
      <c r="AM51" s="116"/>
      <c r="AN51" s="117"/>
    </row>
    <row r="52" spans="1:40">
      <c r="A52" s="74"/>
      <c r="B52" s="75"/>
      <c r="C52" s="82"/>
      <c r="D52" s="77"/>
      <c r="E52" s="57"/>
      <c r="F52" s="67"/>
      <c r="G52" s="57"/>
      <c r="I52" s="62"/>
      <c r="J52" s="59"/>
      <c r="K52" s="96"/>
      <c r="L52" s="58"/>
      <c r="M52" s="97"/>
      <c r="N52" s="59"/>
      <c r="O52" s="62"/>
      <c r="P52" s="95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96"/>
      <c r="AM52" s="116"/>
      <c r="AN52" s="117"/>
    </row>
    <row r="53" spans="1:40">
      <c r="A53" s="74"/>
      <c r="B53" s="75"/>
      <c r="C53" s="82"/>
      <c r="D53" s="77"/>
      <c r="E53" s="57"/>
      <c r="F53" s="67"/>
      <c r="G53" s="57"/>
      <c r="I53" s="62"/>
      <c r="J53" s="59"/>
      <c r="K53" s="96"/>
      <c r="L53" s="58"/>
      <c r="M53" s="97"/>
      <c r="N53" s="59"/>
      <c r="O53" s="62"/>
      <c r="P53" s="95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96"/>
      <c r="AM53" s="116"/>
      <c r="AN53" s="117"/>
    </row>
    <row r="54" spans="1:40">
      <c r="A54" s="74"/>
      <c r="B54" s="75"/>
      <c r="C54" s="82"/>
      <c r="D54" s="77"/>
      <c r="E54" s="57"/>
      <c r="F54" s="67"/>
      <c r="G54" s="57"/>
      <c r="I54" s="62"/>
      <c r="J54" s="59"/>
      <c r="K54" s="96"/>
      <c r="L54" s="58"/>
      <c r="M54" s="97"/>
      <c r="N54" s="59"/>
      <c r="O54" s="62"/>
      <c r="P54" s="95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96"/>
      <c r="AM54" s="116"/>
      <c r="AN54" s="117"/>
    </row>
    <row r="55" spans="1:40">
      <c r="A55" s="74"/>
      <c r="B55" s="75"/>
      <c r="C55" s="82"/>
      <c r="D55" s="77"/>
      <c r="E55" s="57"/>
      <c r="F55" s="67"/>
      <c r="G55" s="57"/>
      <c r="I55" s="62"/>
      <c r="J55" s="59"/>
      <c r="K55" s="96"/>
      <c r="L55" s="58"/>
      <c r="M55" s="97"/>
      <c r="N55" s="59"/>
      <c r="O55" s="62"/>
      <c r="P55" s="95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96"/>
      <c r="AM55" s="116"/>
      <c r="AN55" s="117"/>
    </row>
    <row r="56" spans="1:40">
      <c r="A56" s="74"/>
      <c r="B56" s="75"/>
      <c r="C56" s="82"/>
      <c r="D56" s="77"/>
      <c r="E56" s="57"/>
      <c r="F56" s="67"/>
      <c r="G56" s="57"/>
      <c r="I56" s="62"/>
      <c r="J56" s="59"/>
      <c r="K56" s="96"/>
      <c r="L56" s="58"/>
      <c r="M56" s="97"/>
      <c r="N56" s="59"/>
      <c r="O56" s="62"/>
      <c r="P56" s="95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96"/>
      <c r="AM56" s="116"/>
      <c r="AN56" s="117"/>
    </row>
    <row r="57" spans="1:40">
      <c r="A57" s="74"/>
      <c r="B57" s="75"/>
      <c r="C57" s="82"/>
      <c r="D57" s="77"/>
      <c r="E57" s="57"/>
      <c r="F57" s="67"/>
      <c r="G57" s="57"/>
      <c r="I57" s="62"/>
      <c r="J57" s="59"/>
      <c r="K57" s="96"/>
      <c r="L57" s="58"/>
      <c r="M57" s="97"/>
      <c r="N57" s="59"/>
      <c r="O57" s="62"/>
      <c r="P57" s="95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96"/>
      <c r="AM57" s="116"/>
      <c r="AN57" s="117"/>
    </row>
    <row r="58" spans="1:40">
      <c r="A58" s="74"/>
      <c r="B58" s="75"/>
      <c r="C58" s="82"/>
      <c r="D58" s="77"/>
      <c r="E58" s="57"/>
      <c r="F58" s="67"/>
      <c r="G58" s="57"/>
      <c r="I58" s="62"/>
      <c r="J58" s="59"/>
      <c r="K58" s="96"/>
      <c r="L58" s="58"/>
      <c r="M58" s="97"/>
      <c r="N58" s="59"/>
      <c r="O58" s="62"/>
      <c r="P58" s="95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96"/>
      <c r="AM58" s="116"/>
      <c r="AN58" s="117"/>
    </row>
    <row r="59" spans="1:40">
      <c r="A59" s="74"/>
      <c r="B59" s="75"/>
      <c r="C59" s="82"/>
      <c r="D59" s="77"/>
      <c r="E59" s="57"/>
      <c r="F59" s="67"/>
      <c r="G59" s="57"/>
      <c r="I59" s="62"/>
      <c r="J59" s="59"/>
      <c r="K59" s="96"/>
      <c r="L59" s="58"/>
      <c r="M59" s="97"/>
      <c r="N59" s="59"/>
      <c r="O59" s="62"/>
      <c r="P59" s="95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96"/>
      <c r="AM59" s="116"/>
      <c r="AN59" s="117"/>
    </row>
    <row r="60" spans="1:40">
      <c r="A60" s="74"/>
      <c r="B60" s="75"/>
      <c r="C60" s="82"/>
      <c r="D60" s="77"/>
      <c r="E60" s="57"/>
      <c r="F60" s="67"/>
      <c r="G60" s="57"/>
      <c r="I60" s="62"/>
      <c r="J60" s="59"/>
      <c r="K60" s="96"/>
      <c r="L60" s="58"/>
      <c r="M60" s="97"/>
      <c r="N60" s="59"/>
      <c r="O60" s="62"/>
      <c r="P60" s="95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96"/>
      <c r="AM60" s="116"/>
      <c r="AN60" s="117"/>
    </row>
    <row r="61" spans="1:40">
      <c r="A61" s="74"/>
      <c r="B61" s="75"/>
      <c r="C61" s="82"/>
      <c r="D61" s="77"/>
      <c r="E61" s="57"/>
      <c r="F61" s="67"/>
      <c r="G61" s="57"/>
      <c r="I61" s="62"/>
      <c r="J61" s="59"/>
      <c r="K61" s="96"/>
      <c r="L61" s="58"/>
      <c r="M61" s="97"/>
      <c r="N61" s="59"/>
      <c r="O61" s="62"/>
      <c r="P61" s="95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96"/>
      <c r="AM61" s="116"/>
      <c r="AN61" s="117"/>
    </row>
    <row r="62" spans="1:40">
      <c r="A62" s="74"/>
      <c r="B62" s="75"/>
      <c r="C62" s="82"/>
      <c r="D62" s="77"/>
      <c r="E62" s="57"/>
      <c r="F62" s="67"/>
      <c r="G62" s="57"/>
      <c r="I62" s="62"/>
      <c r="J62" s="59"/>
      <c r="K62" s="96"/>
      <c r="L62" s="58"/>
      <c r="M62" s="97"/>
      <c r="N62" s="59"/>
      <c r="O62" s="62"/>
      <c r="P62" s="95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96"/>
      <c r="AM62" s="116"/>
      <c r="AN62" s="117"/>
    </row>
    <row r="63" spans="1:40">
      <c r="A63" s="74"/>
      <c r="B63" s="75"/>
      <c r="C63" s="82"/>
      <c r="D63" s="77"/>
      <c r="E63" s="57"/>
      <c r="F63" s="67"/>
      <c r="G63" s="57"/>
      <c r="I63" s="62"/>
      <c r="J63" s="59"/>
      <c r="K63" s="96"/>
      <c r="L63" s="58"/>
      <c r="M63" s="97"/>
      <c r="N63" s="59"/>
      <c r="O63" s="62"/>
      <c r="P63" s="95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96"/>
      <c r="AM63" s="116"/>
      <c r="AN63" s="117"/>
    </row>
    <row r="64" spans="1:40">
      <c r="A64" s="74"/>
      <c r="B64" s="75"/>
      <c r="C64" s="82"/>
      <c r="D64" s="77"/>
      <c r="E64" s="67"/>
      <c r="F64" s="88"/>
      <c r="G64" s="57"/>
      <c r="I64" s="62"/>
      <c r="J64" s="59"/>
      <c r="K64" s="96"/>
      <c r="L64" s="58"/>
      <c r="M64" s="97"/>
      <c r="N64" s="59"/>
      <c r="O64" s="62"/>
      <c r="P64" s="95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96"/>
      <c r="AM64" s="116"/>
      <c r="AN64" s="117"/>
    </row>
    <row r="65" spans="1:40">
      <c r="A65" s="74"/>
      <c r="B65" s="75"/>
      <c r="C65" s="82"/>
      <c r="D65" s="77"/>
      <c r="E65" s="67"/>
      <c r="F65" s="88"/>
      <c r="G65" s="57"/>
      <c r="I65" s="62"/>
      <c r="J65" s="59"/>
      <c r="K65" s="96"/>
      <c r="L65" s="58"/>
      <c r="M65" s="97"/>
      <c r="N65" s="59"/>
      <c r="O65" s="62"/>
      <c r="P65" s="95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96"/>
      <c r="AM65" s="116"/>
      <c r="AN65" s="117"/>
    </row>
    <row r="66" spans="1:40">
      <c r="A66" s="74"/>
      <c r="B66" s="75"/>
      <c r="C66" s="82"/>
      <c r="D66" s="77"/>
      <c r="E66" s="67"/>
      <c r="F66" s="88"/>
      <c r="G66" s="57"/>
      <c r="I66" s="62"/>
      <c r="J66" s="59"/>
      <c r="K66" s="96"/>
      <c r="L66" s="58"/>
      <c r="M66" s="97"/>
      <c r="N66" s="59"/>
      <c r="O66" s="62"/>
      <c r="P66" s="95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96"/>
      <c r="AM66" s="116"/>
      <c r="AN66" s="117"/>
    </row>
    <row r="67" spans="1:40">
      <c r="A67" s="74"/>
      <c r="B67" s="75"/>
      <c r="C67" s="82"/>
      <c r="D67" s="77"/>
      <c r="E67" s="67"/>
      <c r="F67" s="88"/>
      <c r="G67" s="57"/>
      <c r="I67" s="62"/>
      <c r="J67" s="59"/>
      <c r="K67" s="96"/>
      <c r="L67" s="58"/>
      <c r="M67" s="97"/>
      <c r="N67" s="59"/>
      <c r="O67" s="62"/>
      <c r="P67" s="95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96"/>
      <c r="AM67" s="116"/>
      <c r="AN67" s="117"/>
    </row>
    <row r="68" spans="1:40">
      <c r="A68" s="74"/>
      <c r="B68" s="75"/>
      <c r="C68" s="82"/>
      <c r="D68" s="77"/>
      <c r="E68" s="67"/>
      <c r="F68" s="88"/>
      <c r="G68" s="57"/>
      <c r="I68" s="62"/>
      <c r="J68" s="59"/>
      <c r="K68" s="96"/>
      <c r="L68" s="58"/>
      <c r="M68" s="97"/>
      <c r="N68" s="59"/>
      <c r="O68" s="62"/>
      <c r="P68" s="95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96"/>
      <c r="AM68" s="116"/>
      <c r="AN68" s="117"/>
    </row>
    <row r="69" spans="1:40">
      <c r="A69" s="74"/>
      <c r="B69" s="75"/>
      <c r="C69" s="82"/>
      <c r="D69" s="77"/>
      <c r="E69" s="67"/>
      <c r="F69" s="88"/>
      <c r="G69" s="57"/>
      <c r="I69" s="62"/>
      <c r="J69" s="59"/>
      <c r="K69" s="96"/>
      <c r="L69" s="58"/>
      <c r="M69" s="97"/>
      <c r="N69" s="59"/>
      <c r="O69" s="62"/>
      <c r="P69" s="95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96"/>
      <c r="AM69" s="116"/>
      <c r="AN69" s="117"/>
    </row>
    <row r="70" spans="1:40">
      <c r="A70" s="74"/>
      <c r="B70" s="75"/>
      <c r="C70" s="82"/>
      <c r="D70" s="77"/>
      <c r="E70" s="67"/>
      <c r="F70" s="88"/>
      <c r="G70" s="57"/>
      <c r="I70" s="62"/>
      <c r="J70" s="59"/>
      <c r="K70" s="96"/>
      <c r="L70" s="58"/>
      <c r="M70" s="97"/>
      <c r="N70" s="59"/>
      <c r="O70" s="62"/>
      <c r="P70" s="95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96"/>
      <c r="AM70" s="116"/>
      <c r="AN70" s="117"/>
    </row>
    <row r="71" spans="1:40">
      <c r="A71" s="74"/>
      <c r="B71" s="75"/>
      <c r="C71" s="82"/>
      <c r="D71" s="77"/>
      <c r="E71" s="67"/>
      <c r="F71" s="88"/>
      <c r="G71" s="57"/>
      <c r="I71" s="62"/>
      <c r="J71" s="59"/>
      <c r="K71" s="96"/>
      <c r="L71" s="58"/>
      <c r="M71" s="97"/>
      <c r="N71" s="59"/>
      <c r="O71" s="62"/>
      <c r="P71" s="95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96"/>
      <c r="AM71" s="116"/>
      <c r="AN71" s="117"/>
    </row>
    <row r="72" spans="1:40">
      <c r="A72" s="74"/>
      <c r="B72" s="75"/>
      <c r="C72" s="82"/>
      <c r="D72" s="77"/>
      <c r="E72" s="67"/>
      <c r="F72" s="88"/>
      <c r="G72" s="57"/>
      <c r="I72" s="62"/>
      <c r="J72" s="59"/>
      <c r="K72" s="96"/>
      <c r="L72" s="58"/>
      <c r="M72" s="97"/>
      <c r="N72" s="59"/>
      <c r="O72" s="62"/>
      <c r="P72" s="95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96"/>
      <c r="AM72" s="116"/>
      <c r="AN72" s="117"/>
    </row>
    <row r="73" spans="1:40">
      <c r="A73" s="74"/>
      <c r="B73" s="75"/>
      <c r="C73" s="82"/>
      <c r="D73" s="77"/>
      <c r="E73" s="67"/>
      <c r="F73" s="88"/>
      <c r="G73" s="57"/>
      <c r="I73" s="62"/>
      <c r="J73" s="59"/>
      <c r="K73" s="96"/>
      <c r="L73" s="58"/>
      <c r="M73" s="97"/>
      <c r="N73" s="59"/>
      <c r="O73" s="62"/>
      <c r="P73" s="95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96"/>
      <c r="AM73" s="116"/>
      <c r="AN73" s="117"/>
    </row>
    <row r="74" spans="1:40">
      <c r="A74" s="74"/>
      <c r="B74" s="75"/>
      <c r="C74" s="82"/>
      <c r="D74" s="77"/>
      <c r="E74" s="67"/>
      <c r="F74" s="88"/>
      <c r="G74" s="57"/>
      <c r="I74" s="62"/>
      <c r="J74" s="59"/>
      <c r="K74" s="96"/>
      <c r="L74" s="58"/>
      <c r="M74" s="97"/>
      <c r="N74" s="59"/>
      <c r="O74" s="62"/>
      <c r="P74" s="95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96"/>
      <c r="AM74" s="116"/>
      <c r="AN74" s="117"/>
    </row>
    <row r="75" spans="1:40">
      <c r="A75" s="74"/>
      <c r="B75" s="75"/>
      <c r="C75" s="82"/>
      <c r="D75" s="77"/>
      <c r="E75" s="67"/>
      <c r="F75" s="88"/>
      <c r="G75" s="57"/>
      <c r="I75" s="62"/>
      <c r="J75" s="59"/>
      <c r="K75" s="96"/>
      <c r="L75" s="58"/>
      <c r="M75" s="97"/>
      <c r="N75" s="59"/>
      <c r="O75" s="62"/>
      <c r="P75" s="95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96"/>
      <c r="AM75" s="116"/>
      <c r="AN75" s="117"/>
    </row>
    <row r="76" spans="1:40">
      <c r="A76" s="60"/>
      <c r="B76" s="61"/>
      <c r="C76" s="56"/>
      <c r="E76" s="62"/>
      <c r="F76" s="58"/>
      <c r="G76" s="62"/>
      <c r="H76" s="59"/>
      <c r="I76" s="62"/>
      <c r="J76" s="59"/>
      <c r="K76" s="96"/>
      <c r="L76" s="58"/>
      <c r="M76" s="97"/>
      <c r="N76" s="59"/>
      <c r="O76" s="62"/>
      <c r="P76" s="95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96"/>
      <c r="AM76" s="116"/>
      <c r="AN76" s="117"/>
    </row>
    <row r="77" ht="14.75" spans="1:40">
      <c r="A77" s="60"/>
      <c r="B77" s="125"/>
      <c r="C77" s="56"/>
      <c r="E77" s="62"/>
      <c r="F77" s="58"/>
      <c r="G77" s="62"/>
      <c r="H77" s="59"/>
      <c r="I77" s="62"/>
      <c r="J77" s="59"/>
      <c r="K77" s="96"/>
      <c r="L77" s="58"/>
      <c r="M77" s="97"/>
      <c r="N77" s="59"/>
      <c r="O77" s="62"/>
      <c r="P77" s="95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96"/>
      <c r="AM77" s="116"/>
      <c r="AN77" s="117"/>
    </row>
    <row r="78" ht="14.7" customHeight="1" spans="1:40">
      <c r="A78" s="126"/>
      <c r="B78" s="127" t="s">
        <v>94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9"/>
      <c r="AN78" s="130"/>
    </row>
    <row r="79" ht="13.5" customHeight="1" spans="40:40">
      <c r="AN79" s="131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78:AM78"/>
  </mergeCells>
  <conditionalFormatting sqref="AM1:AM2;AM4;AM7:AM8;AM79:AM1048576">
    <cfRule type="containsText" dxfId="0" priority="1" operator="between" text="0">
      <formula>NOT(ISERROR(SEARCH("0",AM1)))</formula>
    </cfRule>
    <cfRule type="cellIs" dxfId="1" priority="2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65" fitToHeight="0" orientation="portrait"/>
  <headerFooter/>
  <rowBreaks count="1" manualBreakCount="1">
    <brk id="78" max="3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5"/>
  <sheetViews>
    <sheetView tabSelected="1" view="pageBreakPreview" zoomScalePageLayoutView="55" zoomScaleNormal="100" topLeftCell="A100" workbookViewId="0">
      <selection activeCell="C16" sqref="C16"/>
    </sheetView>
  </sheetViews>
  <sheetFormatPr defaultColWidth="9.10909090909091" defaultRowHeight="15.5"/>
  <cols>
    <col min="1" max="1" width="20.8909090909091" style="1" customWidth="1"/>
    <col min="2" max="2" width="80.3363636363636" style="1" customWidth="1"/>
    <col min="3" max="3" width="39.4454545454545" style="2" customWidth="1"/>
    <col min="4" max="4" width="3.10909090909091" style="1" customWidth="1"/>
    <col min="5" max="5" width="9.10909090909091" style="3"/>
    <col min="6" max="6" width="32.8909090909091" style="3" customWidth="1"/>
    <col min="7" max="7" width="21.4454545454545" style="3" customWidth="1"/>
    <col min="8" max="8" width="9.10909090909091" style="3" customWidth="1"/>
    <col min="9" max="9" width="33.2181818181818" style="3" customWidth="1"/>
    <col min="10" max="10" width="9.10909090909091" style="3"/>
    <col min="11" max="11" width="28.7818181818182" style="3" customWidth="1"/>
    <col min="12" max="16384" width="9.10909090909091" style="3"/>
  </cols>
  <sheetData>
    <row r="1" ht="14.25" customHeight="1" spans="1:4">
      <c r="A1" s="4" t="str">
        <f>+'1200'!A1:D1</f>
        <v>MOSES KOTANE LOCAL MUNICIPALITY</v>
      </c>
      <c r="B1" s="4"/>
      <c r="C1" s="4"/>
      <c r="D1" s="4"/>
    </row>
    <row r="2" ht="14.25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25" customHeight="1" spans="1:4">
      <c r="A3" s="4" t="str">
        <f>+'1200'!A3:D3</f>
        <v>CONTRACT NO:  002/MKLM/2025/2026</v>
      </c>
      <c r="B3" s="4"/>
      <c r="C3" s="4"/>
      <c r="D3" s="4"/>
    </row>
    <row r="4" ht="14.25" customHeight="1" spans="1:4">
      <c r="A4" s="5"/>
      <c r="B4" s="5"/>
      <c r="C4" s="5"/>
      <c r="D4" s="5"/>
    </row>
    <row r="5" ht="14.25" customHeight="1" spans="1:4">
      <c r="A5" s="5"/>
      <c r="B5" s="6"/>
      <c r="C5" s="7"/>
      <c r="D5" s="8"/>
    </row>
    <row r="6" ht="14.25" customHeight="1"/>
    <row r="7" ht="14.25" customHeight="1" spans="1:1">
      <c r="A7" s="9" t="s">
        <v>548</v>
      </c>
    </row>
    <row r="8" ht="14.25" customHeight="1"/>
    <row r="9" ht="14.25" customHeight="1" spans="1:1">
      <c r="A9" s="9" t="s">
        <v>3</v>
      </c>
    </row>
    <row r="10" ht="14.25" customHeight="1" spans="3:3">
      <c r="C10" s="10"/>
    </row>
    <row r="11" ht="14.25" customHeight="1" spans="1:3">
      <c r="A11" s="1" t="s">
        <v>4</v>
      </c>
      <c r="B11" s="1" t="s">
        <v>48</v>
      </c>
      <c r="C11" s="11"/>
    </row>
    <row r="12" ht="14.25" customHeight="1" spans="3:3">
      <c r="C12" s="12"/>
    </row>
    <row r="13" ht="14.25" customHeight="1" spans="1:3">
      <c r="A13" s="1" t="s">
        <v>95</v>
      </c>
      <c r="B13" s="1" t="s">
        <v>549</v>
      </c>
      <c r="C13" s="12"/>
    </row>
    <row r="14" ht="14.25" customHeight="1" spans="2:2">
      <c r="B14" s="1" t="s">
        <v>550</v>
      </c>
    </row>
    <row r="15" ht="14.25" customHeight="1"/>
    <row r="16" ht="14.25" customHeight="1" spans="1:8">
      <c r="A16" s="1" t="s">
        <v>121</v>
      </c>
      <c r="B16" s="1" t="s">
        <v>551</v>
      </c>
      <c r="G16" s="13"/>
      <c r="H16" s="13"/>
    </row>
    <row r="17" ht="14.25" customHeight="1" spans="2:3">
      <c r="B17" s="1" t="s">
        <v>552</v>
      </c>
      <c r="C17" s="11"/>
    </row>
    <row r="18" ht="14.25" customHeight="1" spans="1:3">
      <c r="A18" s="14"/>
      <c r="B18" s="14"/>
      <c r="C18" s="11"/>
    </row>
    <row r="19" ht="14.25" customHeight="1"/>
    <row r="20" ht="14.25" customHeight="1" spans="1:8">
      <c r="A20" s="1" t="s">
        <v>553</v>
      </c>
      <c r="C20" s="15"/>
      <c r="G20" s="13"/>
      <c r="H20" s="13"/>
    </row>
    <row r="21" ht="14.25" customHeight="1" spans="1:3">
      <c r="A21" s="14"/>
      <c r="B21" s="14"/>
      <c r="C21" s="11"/>
    </row>
    <row r="22" ht="14.25" customHeight="1"/>
    <row r="23" ht="14.25" customHeight="1" spans="1:1">
      <c r="A23" s="9" t="s">
        <v>173</v>
      </c>
    </row>
    <row r="24" ht="14.25" customHeight="1"/>
    <row r="25" ht="14.25" customHeight="1" spans="1:3">
      <c r="A25" s="1" t="s">
        <v>174</v>
      </c>
      <c r="B25" s="1" t="s">
        <v>176</v>
      </c>
      <c r="C25" s="11"/>
    </row>
    <row r="26" ht="14.25" customHeight="1"/>
    <row r="27" ht="14.25" customHeight="1" spans="1:2">
      <c r="A27" s="1" t="s">
        <v>218</v>
      </c>
      <c r="B27" s="1" t="s">
        <v>220</v>
      </c>
    </row>
    <row r="28" ht="14.25" customHeight="1"/>
    <row r="29" ht="14.25" customHeight="1" spans="1:3">
      <c r="A29" s="1" t="s">
        <v>235</v>
      </c>
      <c r="B29" s="1" t="s">
        <v>237</v>
      </c>
      <c r="C29" s="11"/>
    </row>
    <row r="30" ht="14.25" customHeight="1"/>
    <row r="31" ht="14.25" customHeight="1" spans="1:3">
      <c r="A31" s="1" t="s">
        <v>255</v>
      </c>
      <c r="B31" s="1" t="s">
        <v>258</v>
      </c>
      <c r="C31" s="11"/>
    </row>
    <row r="32" ht="14.25" customHeight="1"/>
    <row r="33" ht="14.25" customHeight="1" spans="1:3">
      <c r="A33" s="1" t="s">
        <v>293</v>
      </c>
      <c r="B33" s="1" t="s">
        <v>294</v>
      </c>
      <c r="C33" s="11"/>
    </row>
    <row r="34" ht="14.25" customHeight="1" spans="6:6">
      <c r="F34" s="13"/>
    </row>
    <row r="35" ht="14.25" customHeight="1" spans="1:3">
      <c r="A35" s="1" t="s">
        <v>322</v>
      </c>
      <c r="B35" s="1" t="s">
        <v>554</v>
      </c>
      <c r="C35" s="11"/>
    </row>
    <row r="36" ht="14.25" customHeight="1"/>
    <row r="37" ht="14.25" customHeight="1" spans="1:3">
      <c r="A37" s="1" t="s">
        <v>353</v>
      </c>
      <c r="B37" s="1" t="s">
        <v>555</v>
      </c>
      <c r="C37" s="11"/>
    </row>
    <row r="38" ht="14.25" customHeight="1" spans="6:6">
      <c r="F38" s="13"/>
    </row>
    <row r="39" ht="14.25" customHeight="1" spans="1:3">
      <c r="A39" s="1" t="s">
        <v>393</v>
      </c>
      <c r="B39" s="1" t="s">
        <v>394</v>
      </c>
      <c r="C39" s="11"/>
    </row>
    <row r="40" ht="14.25" customHeight="1"/>
    <row r="41" ht="14.25" customHeight="1" spans="1:3">
      <c r="A41" s="1" t="s">
        <v>556</v>
      </c>
      <c r="B41" s="1" t="s">
        <v>557</v>
      </c>
      <c r="C41" s="11"/>
    </row>
    <row r="42" ht="14.25" customHeight="1"/>
    <row r="43" ht="14.25" customHeight="1" spans="1:3">
      <c r="A43" s="1" t="s">
        <v>424</v>
      </c>
      <c r="B43" s="1" t="s">
        <v>425</v>
      </c>
      <c r="C43" s="11"/>
    </row>
    <row r="44" ht="14.25" customHeight="1" spans="6:6">
      <c r="F44" s="13"/>
    </row>
    <row r="45" ht="14.25" customHeight="1" spans="1:3">
      <c r="A45" s="1" t="s">
        <v>433</v>
      </c>
      <c r="B45" s="1" t="s">
        <v>558</v>
      </c>
      <c r="C45" s="11"/>
    </row>
    <row r="46" ht="14.25" customHeight="1" spans="9:9">
      <c r="I46" s="13"/>
    </row>
    <row r="47" ht="14.25" customHeight="1" spans="1:3">
      <c r="A47" s="1" t="s">
        <v>444</v>
      </c>
      <c r="B47" s="1" t="s">
        <v>445</v>
      </c>
      <c r="C47" s="11"/>
    </row>
    <row r="48" ht="14.25" customHeight="1"/>
    <row r="49" ht="14.25" customHeight="1" spans="1:3">
      <c r="A49" s="1" t="s">
        <v>559</v>
      </c>
      <c r="B49" s="1" t="s">
        <v>461</v>
      </c>
      <c r="C49" s="11"/>
    </row>
    <row r="50" ht="14.25" customHeight="1"/>
    <row r="51" ht="14.25" customHeight="1" spans="1:3">
      <c r="A51" s="1" t="s">
        <v>473</v>
      </c>
      <c r="B51" s="1" t="s">
        <v>474</v>
      </c>
      <c r="C51" s="11"/>
    </row>
    <row r="52" ht="14.25" customHeight="1"/>
    <row r="53" ht="14.25" customHeight="1" spans="1:3">
      <c r="A53" s="1" t="s">
        <v>510</v>
      </c>
      <c r="B53" s="1" t="s">
        <v>512</v>
      </c>
      <c r="C53" s="11"/>
    </row>
    <row r="54" ht="14.25" customHeight="1"/>
    <row r="55" ht="14.25" customHeight="1" spans="1:3">
      <c r="A55" s="1" t="s">
        <v>529</v>
      </c>
      <c r="B55" s="1" t="str">
        <f>[1]BOQ!C1645</f>
        <v>FINISHING THE ROAD AND ROAD RESERVE AND TREATING OLD ROADS</v>
      </c>
      <c r="C55" s="11"/>
    </row>
    <row r="56" ht="14.25" customHeight="1"/>
    <row r="57" ht="14.25" customHeight="1"/>
    <row r="58" ht="14.25" customHeight="1" spans="1:3">
      <c r="A58" s="16"/>
      <c r="B58" s="16"/>
      <c r="C58" s="17"/>
    </row>
    <row r="59" ht="14.25" customHeight="1" spans="1:3">
      <c r="A59" s="1" t="s">
        <v>560</v>
      </c>
      <c r="C59" s="11"/>
    </row>
    <row r="60" ht="14.25" customHeight="1" spans="1:3">
      <c r="A60" s="14"/>
      <c r="B60" s="14"/>
      <c r="C60" s="11"/>
    </row>
    <row r="61" ht="14.25" customHeight="1" spans="1:4">
      <c r="A61" s="5" t="str">
        <f>+A1</f>
        <v>MOSES KOTANE LOCAL MUNICIPALITY</v>
      </c>
      <c r="B61" s="5"/>
      <c r="C61" s="5"/>
      <c r="D61" s="5"/>
    </row>
    <row r="62" ht="14.25" customHeight="1" spans="1:4">
      <c r="A62" s="5" t="str">
        <f>+A2</f>
        <v>PROJECT: CONSTRUCTION OF TLOKWENG ROADS INTERNAL ROADS PHASE 1 - (4,6 KILOMETERS)</v>
      </c>
      <c r="B62" s="5"/>
      <c r="C62" s="5"/>
      <c r="D62" s="5"/>
    </row>
    <row r="63" ht="14.25" customHeight="1" spans="1:4">
      <c r="A63" s="5" t="str">
        <f>+A3</f>
        <v>CONTRACT NO:  002/MKLM/2025/2026</v>
      </c>
      <c r="B63" s="5"/>
      <c r="C63" s="5"/>
      <c r="D63" s="5"/>
    </row>
    <row r="64" ht="14.25" customHeight="1" spans="1:4">
      <c r="A64" s="5"/>
      <c r="B64" s="6"/>
      <c r="C64" s="7"/>
      <c r="D64" s="8"/>
    </row>
    <row r="65" ht="14.25" customHeight="1"/>
    <row r="66" ht="14.25" customHeight="1" spans="1:1">
      <c r="A66" s="9" t="s">
        <v>548</v>
      </c>
    </row>
    <row r="67" ht="14.25" customHeight="1"/>
    <row r="68" ht="14.25" customHeight="1" spans="1:2">
      <c r="A68" s="18" t="s">
        <v>561</v>
      </c>
      <c r="B68" s="3"/>
    </row>
    <row r="69" ht="14.25" customHeight="1"/>
    <row r="70" ht="14.25" customHeight="1"/>
    <row r="71" ht="14.25" customHeight="1" spans="1:3">
      <c r="A71" s="1" t="s">
        <v>532</v>
      </c>
      <c r="B71" s="1" t="s">
        <v>562</v>
      </c>
      <c r="C71" s="11"/>
    </row>
    <row r="72" ht="14.25" customHeight="1"/>
    <row r="73" ht="14.25" customHeight="1" spans="1:3">
      <c r="A73" s="1" t="s">
        <v>563</v>
      </c>
      <c r="B73" s="1" t="s">
        <v>564</v>
      </c>
      <c r="C73" s="11"/>
    </row>
    <row r="74" ht="14.25" customHeight="1"/>
    <row r="75" ht="14.25" customHeight="1" spans="1:3">
      <c r="A75" s="9" t="s">
        <v>565</v>
      </c>
      <c r="C75" s="11"/>
    </row>
    <row r="76" ht="12" customHeight="1" spans="1:1">
      <c r="A76" s="9"/>
    </row>
    <row r="77" ht="12" customHeight="1" spans="1:1">
      <c r="A77" s="9"/>
    </row>
    <row r="78" ht="14.25" customHeight="1" spans="1:1">
      <c r="A78" s="9"/>
    </row>
    <row r="79" ht="14.25" customHeight="1" spans="1:1">
      <c r="A79" s="9"/>
    </row>
    <row r="80" ht="14.25" customHeight="1" spans="1:4">
      <c r="A80" s="19" t="s">
        <v>566</v>
      </c>
      <c r="B80" s="20"/>
      <c r="C80" s="21"/>
      <c r="D80" s="22"/>
    </row>
    <row r="81" ht="14.25" customHeight="1" spans="1:4">
      <c r="A81" s="23"/>
      <c r="B81" s="3"/>
      <c r="C81" s="13"/>
      <c r="D81" s="24"/>
    </row>
    <row r="82" ht="14.25" customHeight="1" spans="1:4">
      <c r="A82" s="23" t="s">
        <v>567</v>
      </c>
      <c r="B82" s="3"/>
      <c r="C82" s="25"/>
      <c r="D82" s="24"/>
    </row>
    <row r="83" ht="14.25" customHeight="1" spans="1:4">
      <c r="A83" s="23"/>
      <c r="B83" s="3"/>
      <c r="C83" s="13"/>
      <c r="D83" s="24"/>
    </row>
    <row r="84" ht="14.25" customHeight="1" spans="1:4">
      <c r="A84" s="23" t="s">
        <v>568</v>
      </c>
      <c r="B84" s="3"/>
      <c r="C84" s="25"/>
      <c r="D84" s="24"/>
    </row>
    <row r="85" ht="14.25" customHeight="1" spans="1:4">
      <c r="A85" s="23"/>
      <c r="B85" s="3"/>
      <c r="C85" s="13"/>
      <c r="D85" s="24"/>
    </row>
    <row r="86" ht="14.25" customHeight="1" spans="1:4">
      <c r="A86" s="23"/>
      <c r="B86" s="3"/>
      <c r="C86" s="13"/>
      <c r="D86" s="24"/>
    </row>
    <row r="87" ht="14.25" customHeight="1" spans="1:4">
      <c r="A87" s="26" t="s">
        <v>569</v>
      </c>
      <c r="B87" s="27"/>
      <c r="C87" s="25"/>
      <c r="D87" s="28"/>
    </row>
    <row r="88" ht="14.25" customHeight="1"/>
    <row r="89" ht="14.25" customHeight="1"/>
    <row r="90" ht="14.25" customHeight="1"/>
    <row r="91" ht="14.25" customHeight="1" spans="1:3">
      <c r="A91" s="1" t="s">
        <v>570</v>
      </c>
      <c r="C91" s="11"/>
    </row>
    <row r="92" ht="14.25" customHeight="1"/>
    <row r="93" ht="14.25" customHeight="1" spans="1:1">
      <c r="A93" s="1" t="s">
        <v>571</v>
      </c>
    </row>
    <row r="94" ht="14.25" customHeight="1" spans="1:1">
      <c r="A94" s="1" t="s">
        <v>572</v>
      </c>
    </row>
    <row r="95" ht="14.25" customHeight="1"/>
    <row r="96" ht="14.25" customHeight="1" spans="1:3">
      <c r="A96" s="1" t="s">
        <v>573</v>
      </c>
      <c r="B96" s="29" t="s">
        <v>211</v>
      </c>
      <c r="C96" s="11"/>
    </row>
    <row r="97" ht="14.25" customHeight="1"/>
    <row r="98" ht="14.25" customHeight="1"/>
    <row r="99" ht="14.25" customHeight="1" spans="1:3">
      <c r="A99" s="1" t="s">
        <v>574</v>
      </c>
      <c r="B99" s="1" t="s">
        <v>211</v>
      </c>
      <c r="C99" s="11"/>
    </row>
    <row r="100" ht="14.25" customHeight="1" spans="1:3">
      <c r="A100" s="14"/>
      <c r="B100" s="14" t="s">
        <v>211</v>
      </c>
      <c r="C100" s="30"/>
    </row>
    <row r="101" ht="14.25" customHeight="1"/>
    <row r="102" ht="14.25" customHeight="1" spans="1:11">
      <c r="A102" s="9" t="s">
        <v>575</v>
      </c>
      <c r="B102" s="31"/>
      <c r="C102" s="15"/>
      <c r="G102" s="13"/>
      <c r="I102" s="13"/>
      <c r="K102" s="13"/>
    </row>
    <row r="103" ht="14.25" customHeight="1" spans="1:7">
      <c r="A103" s="14"/>
      <c r="B103" s="14"/>
      <c r="C103" s="11"/>
      <c r="G103" s="13"/>
    </row>
    <row r="104" spans="7:9">
      <c r="G104" s="13"/>
      <c r="I104" s="13"/>
    </row>
    <row r="105" spans="7:7">
      <c r="G105" s="13"/>
    </row>
    <row r="106" spans="7:9">
      <c r="G106" s="13"/>
      <c r="I106" s="32"/>
    </row>
    <row r="107" spans="7:7">
      <c r="G107" s="13"/>
    </row>
    <row r="108" spans="7:7">
      <c r="G108" s="13"/>
    </row>
    <row r="109" spans="7:7">
      <c r="G109" s="13"/>
    </row>
    <row r="110" spans="7:7">
      <c r="G110" s="13"/>
    </row>
    <row r="111" spans="7:9">
      <c r="G111" s="13"/>
      <c r="I111" s="13"/>
    </row>
    <row r="112" spans="7:7">
      <c r="G112" s="13"/>
    </row>
    <row r="113" spans="7:7">
      <c r="G113" s="13"/>
    </row>
    <row r="114" spans="7:7">
      <c r="G114" s="13"/>
    </row>
    <row r="115" spans="7:7">
      <c r="G115" s="13"/>
    </row>
    <row r="116" spans="7:9">
      <c r="G116" s="13"/>
      <c r="I116" s="13"/>
    </row>
    <row r="119" spans="9:9">
      <c r="I119" s="13"/>
    </row>
    <row r="121" spans="4:4">
      <c r="D121" s="2"/>
    </row>
    <row r="217" spans="4:4">
      <c r="D217" s="1">
        <v>3</v>
      </c>
    </row>
    <row r="745" spans="4:4">
      <c r="D745" s="1">
        <v>1600</v>
      </c>
    </row>
  </sheetData>
  <mergeCells count="7">
    <mergeCell ref="A1:D1"/>
    <mergeCell ref="A2:D2"/>
    <mergeCell ref="A3:D3"/>
    <mergeCell ref="A4:D4"/>
    <mergeCell ref="A61:D61"/>
    <mergeCell ref="A62:D62"/>
    <mergeCell ref="A63:D63"/>
  </mergeCells>
  <conditionalFormatting sqref="C11">
    <cfRule type="expression" dxfId="2" priority="71">
      <formula>IF(NOT($C11=#REF!),1,0)</formula>
    </cfRule>
  </conditionalFormatting>
  <pageMargins left="0.748031496062992" right="0.748031496062992" top="0.984251968503937" bottom="0.984251968503937" header="0.511811023622047" footer="0.511811023622047"/>
  <pageSetup paperSize="1" scale="60" orientation="portrait"/>
  <headerFooter alignWithMargins="0"/>
  <rowBreaks count="2" manualBreakCount="2">
    <brk id="60" max="3" man="1"/>
    <brk id="103" max="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75"/>
  <sheetViews>
    <sheetView view="pageBreakPreview" zoomScale="60" zoomScalePageLayoutView="60" zoomScaleNormal="90" topLeftCell="A28" workbookViewId="0">
      <selection activeCell="AQ20" sqref="AQ20"/>
    </sheetView>
  </sheetViews>
  <sheetFormatPr defaultColWidth="9.10909090909091" defaultRowHeight="14"/>
  <cols>
    <col min="1" max="1" width="9.44545454545455" style="33" customWidth="1"/>
    <col min="2" max="2" width="88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spans="1:40">
      <c r="A5" s="4" t="s">
        <v>3</v>
      </c>
      <c r="F5" s="285"/>
      <c r="AN5" s="629" t="s">
        <v>121</v>
      </c>
    </row>
    <row r="6" ht="14.75" spans="1:6">
      <c r="A6" s="4"/>
      <c r="F6" s="285"/>
    </row>
    <row r="7" ht="14.75" spans="1:40">
      <c r="A7" s="174" t="s">
        <v>39</v>
      </c>
      <c r="B7" s="680" t="s">
        <v>40</v>
      </c>
      <c r="C7" s="681" t="s">
        <v>41</v>
      </c>
      <c r="D7" s="682" t="s">
        <v>42</v>
      </c>
      <c r="E7" s="683" t="s">
        <v>43</v>
      </c>
      <c r="F7" s="683" t="s">
        <v>43</v>
      </c>
      <c r="G7" s="683" t="s">
        <v>43</v>
      </c>
      <c r="H7" s="683" t="s">
        <v>43</v>
      </c>
      <c r="I7" s="683" t="s">
        <v>43</v>
      </c>
      <c r="J7" s="683" t="s">
        <v>43</v>
      </c>
      <c r="K7" s="683" t="s">
        <v>43</v>
      </c>
      <c r="L7" s="683" t="s">
        <v>43</v>
      </c>
      <c r="M7" s="683" t="s">
        <v>43</v>
      </c>
      <c r="N7" s="683" t="s">
        <v>43</v>
      </c>
      <c r="O7" s="683" t="s">
        <v>43</v>
      </c>
      <c r="P7" s="683" t="s">
        <v>43</v>
      </c>
      <c r="Q7" s="683" t="s">
        <v>43</v>
      </c>
      <c r="R7" s="683" t="s">
        <v>43</v>
      </c>
      <c r="S7" s="683" t="s">
        <v>43</v>
      </c>
      <c r="T7" s="683" t="s">
        <v>43</v>
      </c>
      <c r="U7" s="683" t="s">
        <v>43</v>
      </c>
      <c r="V7" s="683" t="s">
        <v>43</v>
      </c>
      <c r="W7" s="683" t="s">
        <v>43</v>
      </c>
      <c r="X7" s="683" t="s">
        <v>43</v>
      </c>
      <c r="Y7" s="683" t="s">
        <v>43</v>
      </c>
      <c r="Z7" s="683" t="s">
        <v>43</v>
      </c>
      <c r="AA7" s="683" t="s">
        <v>43</v>
      </c>
      <c r="AB7" s="683" t="s">
        <v>43</v>
      </c>
      <c r="AC7" s="702" t="s">
        <v>43</v>
      </c>
      <c r="AD7" s="702" t="s">
        <v>43</v>
      </c>
      <c r="AE7" s="702" t="s">
        <v>43</v>
      </c>
      <c r="AF7" s="702" t="s">
        <v>43</v>
      </c>
      <c r="AG7" s="702" t="s">
        <v>43</v>
      </c>
      <c r="AH7" s="702" t="s">
        <v>43</v>
      </c>
      <c r="AI7" s="702" t="s">
        <v>43</v>
      </c>
      <c r="AJ7" s="702" t="s">
        <v>44</v>
      </c>
      <c r="AK7" s="702" t="s">
        <v>44</v>
      </c>
      <c r="AL7" s="704" t="s">
        <v>44</v>
      </c>
      <c r="AM7" s="249" t="s">
        <v>45</v>
      </c>
      <c r="AN7" s="705" t="s">
        <v>46</v>
      </c>
    </row>
    <row r="8" spans="1:40">
      <c r="A8" s="684" t="s">
        <v>122</v>
      </c>
      <c r="B8" s="526" t="s">
        <v>123</v>
      </c>
      <c r="C8" s="396"/>
      <c r="D8" s="527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190"/>
      <c r="AK8" s="190"/>
      <c r="AL8" s="190"/>
      <c r="AM8" s="116"/>
      <c r="AN8" s="117"/>
    </row>
    <row r="9" ht="16.2" customHeight="1" spans="1:40">
      <c r="A9" s="685">
        <v>14.01</v>
      </c>
      <c r="B9" s="341" t="s">
        <v>124</v>
      </c>
      <c r="C9" s="396"/>
      <c r="D9" s="527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190"/>
      <c r="AK9" s="190"/>
      <c r="AL9" s="190"/>
      <c r="AM9" s="116"/>
      <c r="AN9" s="117"/>
    </row>
    <row r="10" ht="16.2" customHeight="1" spans="1:41">
      <c r="A10" s="685"/>
      <c r="B10" s="341" t="s">
        <v>125</v>
      </c>
      <c r="C10" s="396" t="s">
        <v>126</v>
      </c>
      <c r="D10" s="527">
        <v>45</v>
      </c>
      <c r="E10" s="686"/>
      <c r="F10" s="686">
        <v>0</v>
      </c>
      <c r="G10" s="686"/>
      <c r="H10" s="686"/>
      <c r="I10" s="686"/>
      <c r="J10" s="686">
        <v>2000</v>
      </c>
      <c r="K10" s="686">
        <v>800</v>
      </c>
      <c r="L10" s="686"/>
      <c r="M10" s="686">
        <v>600</v>
      </c>
      <c r="N10" s="686"/>
      <c r="O10" s="686">
        <v>700</v>
      </c>
      <c r="P10" s="686"/>
      <c r="Q10" s="686">
        <v>0</v>
      </c>
      <c r="R10" s="686"/>
      <c r="S10" s="686"/>
      <c r="T10" s="686">
        <v>850</v>
      </c>
      <c r="U10" s="686">
        <v>2000</v>
      </c>
      <c r="V10" s="686"/>
      <c r="W10" s="686"/>
      <c r="X10" s="686">
        <v>920</v>
      </c>
      <c r="Y10" s="686"/>
      <c r="Z10" s="686"/>
      <c r="AA10" s="686">
        <v>75</v>
      </c>
      <c r="AB10" s="686">
        <v>2100</v>
      </c>
      <c r="AC10" s="686"/>
      <c r="AD10" s="686"/>
      <c r="AE10" s="686">
        <v>210</v>
      </c>
      <c r="AF10" s="686"/>
      <c r="AG10" s="686">
        <v>1800</v>
      </c>
      <c r="AH10" s="686">
        <v>210</v>
      </c>
      <c r="AI10" s="686">
        <v>1000</v>
      </c>
      <c r="AJ10" s="190">
        <v>0</v>
      </c>
      <c r="AK10" s="190"/>
      <c r="AL10" s="190"/>
      <c r="AM10" s="116"/>
      <c r="AN10" s="117"/>
      <c r="AO10" s="124"/>
    </row>
    <row r="11" ht="16.2" customHeight="1" spans="1:40">
      <c r="A11" s="687" t="s">
        <v>127</v>
      </c>
      <c r="B11" s="688" t="s">
        <v>128</v>
      </c>
      <c r="C11" s="396"/>
      <c r="D11" s="527"/>
      <c r="E11" s="686"/>
      <c r="F11" s="686"/>
      <c r="G11" s="686"/>
      <c r="H11" s="686"/>
      <c r="I11" s="686"/>
      <c r="J11" s="686"/>
      <c r="K11" s="686"/>
      <c r="L11" s="686"/>
      <c r="M11" s="686"/>
      <c r="N11" s="686"/>
      <c r="O11" s="686"/>
      <c r="P11" s="686"/>
      <c r="Q11" s="686"/>
      <c r="R11" s="686"/>
      <c r="S11" s="686"/>
      <c r="T11" s="686"/>
      <c r="U11" s="686"/>
      <c r="V11" s="686"/>
      <c r="W11" s="686"/>
      <c r="X11" s="686"/>
      <c r="Y11" s="686"/>
      <c r="Z11" s="686"/>
      <c r="AA11" s="686"/>
      <c r="AB11" s="686">
        <v>125</v>
      </c>
      <c r="AC11" s="309">
        <v>120</v>
      </c>
      <c r="AD11" s="309"/>
      <c r="AE11" s="309"/>
      <c r="AF11" s="309"/>
      <c r="AG11" s="309"/>
      <c r="AH11" s="309"/>
      <c r="AI11" s="309">
        <v>120</v>
      </c>
      <c r="AJ11" s="190"/>
      <c r="AK11" s="190"/>
      <c r="AL11" s="190"/>
      <c r="AM11" s="116"/>
      <c r="AN11" s="117"/>
    </row>
    <row r="12" ht="16.2" customHeight="1" spans="1:40">
      <c r="A12" s="687" t="s">
        <v>88</v>
      </c>
      <c r="B12" s="688" t="s">
        <v>129</v>
      </c>
      <c r="C12" s="396"/>
      <c r="D12" s="527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>
        <v>214.07</v>
      </c>
      <c r="V12" s="686"/>
      <c r="W12" s="686"/>
      <c r="X12" s="686"/>
      <c r="Y12" s="686"/>
      <c r="Z12" s="686"/>
      <c r="AA12" s="686">
        <v>100</v>
      </c>
      <c r="AB12" s="686">
        <v>9800</v>
      </c>
      <c r="AC12" s="309">
        <v>120</v>
      </c>
      <c r="AD12" s="309"/>
      <c r="AE12" s="309"/>
      <c r="AF12" s="309"/>
      <c r="AG12" s="309"/>
      <c r="AH12" s="309"/>
      <c r="AI12" s="309">
        <v>120</v>
      </c>
      <c r="AJ12" s="190"/>
      <c r="AK12" s="190"/>
      <c r="AL12" s="190"/>
      <c r="AM12" s="116"/>
      <c r="AN12" s="117"/>
    </row>
    <row r="13" ht="16.2" customHeight="1" spans="1:40">
      <c r="A13" s="685"/>
      <c r="B13" s="341" t="s">
        <v>130</v>
      </c>
      <c r="C13" s="396" t="s">
        <v>126</v>
      </c>
      <c r="D13" s="527">
        <v>16</v>
      </c>
      <c r="E13" s="686"/>
      <c r="F13" s="686">
        <v>2500</v>
      </c>
      <c r="G13" s="686"/>
      <c r="H13" s="686"/>
      <c r="I13" s="686"/>
      <c r="J13" s="686"/>
      <c r="K13" s="686">
        <v>500</v>
      </c>
      <c r="L13" s="686"/>
      <c r="M13" s="686">
        <v>200</v>
      </c>
      <c r="N13" s="686"/>
      <c r="O13" s="686">
        <v>350</v>
      </c>
      <c r="P13" s="686"/>
      <c r="Q13" s="686">
        <v>3500</v>
      </c>
      <c r="R13" s="686"/>
      <c r="S13" s="686"/>
      <c r="T13" s="686">
        <v>1000</v>
      </c>
      <c r="U13" s="686">
        <v>0</v>
      </c>
      <c r="V13" s="686"/>
      <c r="W13" s="686"/>
      <c r="X13" s="686">
        <v>920</v>
      </c>
      <c r="Y13" s="686"/>
      <c r="Z13" s="686"/>
      <c r="AA13" s="686">
        <v>0</v>
      </c>
      <c r="AB13" s="686">
        <v>125</v>
      </c>
      <c r="AC13" s="686"/>
      <c r="AD13" s="686"/>
      <c r="AE13" s="686">
        <v>745</v>
      </c>
      <c r="AF13" s="686"/>
      <c r="AG13" s="686"/>
      <c r="AH13" s="686">
        <v>745</v>
      </c>
      <c r="AI13" s="686">
        <v>300</v>
      </c>
      <c r="AJ13" s="190">
        <v>0</v>
      </c>
      <c r="AK13" s="190"/>
      <c r="AL13" s="190"/>
      <c r="AM13" s="116"/>
      <c r="AN13" s="117"/>
    </row>
    <row r="14" ht="16.2" customHeight="1" spans="1:40">
      <c r="A14" s="687" t="s">
        <v>131</v>
      </c>
      <c r="B14" s="688" t="s">
        <v>132</v>
      </c>
      <c r="C14" s="531" t="s">
        <v>126</v>
      </c>
      <c r="D14" s="689">
        <v>16</v>
      </c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>
        <v>3000</v>
      </c>
      <c r="R14" s="686"/>
      <c r="S14" s="686"/>
      <c r="T14" s="686"/>
      <c r="U14" s="686">
        <v>849.07</v>
      </c>
      <c r="V14" s="686"/>
      <c r="W14" s="686"/>
      <c r="X14" s="686">
        <v>400</v>
      </c>
      <c r="Y14" s="686"/>
      <c r="Z14" s="686"/>
      <c r="AA14" s="686">
        <v>300</v>
      </c>
      <c r="AB14" s="686"/>
      <c r="AC14" s="686"/>
      <c r="AD14" s="686"/>
      <c r="AE14" s="686"/>
      <c r="AF14" s="686"/>
      <c r="AG14" s="686"/>
      <c r="AH14" s="686"/>
      <c r="AI14" s="686">
        <v>120</v>
      </c>
      <c r="AJ14" s="190"/>
      <c r="AK14" s="190"/>
      <c r="AL14" s="190"/>
      <c r="AM14" s="116"/>
      <c r="AN14" s="117"/>
    </row>
    <row r="15" ht="16.2" customHeight="1" spans="1:40">
      <c r="A15" s="323"/>
      <c r="B15" s="172" t="s">
        <v>133</v>
      </c>
      <c r="D15" s="188"/>
      <c r="E15" s="189"/>
      <c r="F15" s="190"/>
      <c r="G15" s="190"/>
      <c r="H15" s="190"/>
      <c r="I15" s="190"/>
      <c r="J15" s="190">
        <v>25000</v>
      </c>
      <c r="K15" s="190">
        <v>2280</v>
      </c>
      <c r="L15" s="190"/>
      <c r="M15" s="190">
        <v>200</v>
      </c>
      <c r="N15" s="190"/>
      <c r="O15" s="190"/>
      <c r="P15" s="190"/>
      <c r="Q15" s="190"/>
      <c r="R15" s="190"/>
      <c r="S15" s="190"/>
      <c r="T15" s="190"/>
      <c r="U15" s="190">
        <v>18000</v>
      </c>
      <c r="V15" s="190"/>
      <c r="W15" s="190"/>
      <c r="X15" s="190">
        <v>1150</v>
      </c>
      <c r="Y15" s="190"/>
      <c r="Z15" s="190"/>
      <c r="AA15" s="190"/>
      <c r="AB15" s="190">
        <v>20000</v>
      </c>
      <c r="AC15" s="686"/>
      <c r="AD15" s="686"/>
      <c r="AE15" s="686"/>
      <c r="AF15" s="686"/>
      <c r="AG15" s="686">
        <v>2000</v>
      </c>
      <c r="AH15" s="686"/>
      <c r="AI15" s="686"/>
      <c r="AJ15" s="190"/>
      <c r="AK15" s="190"/>
      <c r="AL15" s="237"/>
      <c r="AM15" s="116"/>
      <c r="AN15" s="117"/>
    </row>
    <row r="16" s="33" customFormat="1" ht="16.2" customHeight="1" spans="1:40">
      <c r="A16" s="685">
        <v>14.02</v>
      </c>
      <c r="B16" s="690" t="s">
        <v>134</v>
      </c>
      <c r="C16" s="531"/>
      <c r="D16" s="527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6"/>
      <c r="Q16" s="686"/>
      <c r="R16" s="686"/>
      <c r="S16" s="686"/>
      <c r="T16" s="686"/>
      <c r="U16" s="686"/>
      <c r="V16" s="686"/>
      <c r="W16" s="686"/>
      <c r="X16" s="686"/>
      <c r="Y16" s="686"/>
      <c r="Z16" s="686"/>
      <c r="AA16" s="686"/>
      <c r="AB16" s="686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16"/>
      <c r="AN16" s="117"/>
    </row>
    <row r="17" ht="16.2" customHeight="1" spans="1:40">
      <c r="A17" s="685"/>
      <c r="B17" s="341" t="s">
        <v>135</v>
      </c>
      <c r="C17" s="531" t="s">
        <v>136</v>
      </c>
      <c r="D17" s="527">
        <v>30</v>
      </c>
      <c r="E17" s="686"/>
      <c r="F17" s="686">
        <v>300</v>
      </c>
      <c r="G17" s="686"/>
      <c r="H17" s="686"/>
      <c r="I17" s="686"/>
      <c r="J17" s="686">
        <v>300</v>
      </c>
      <c r="K17" s="686">
        <v>450</v>
      </c>
      <c r="L17" s="686"/>
      <c r="M17" s="686">
        <v>250</v>
      </c>
      <c r="N17" s="686"/>
      <c r="O17" s="686">
        <v>200</v>
      </c>
      <c r="P17" s="686"/>
      <c r="Q17" s="686">
        <v>750</v>
      </c>
      <c r="R17" s="686"/>
      <c r="S17" s="686"/>
      <c r="T17" s="686">
        <v>450</v>
      </c>
      <c r="U17" s="686">
        <v>450</v>
      </c>
      <c r="V17" s="686"/>
      <c r="W17" s="686"/>
      <c r="X17" s="686">
        <v>253</v>
      </c>
      <c r="Y17" s="686"/>
      <c r="Z17" s="686"/>
      <c r="AA17" s="686">
        <v>500</v>
      </c>
      <c r="AB17" s="686">
        <v>750</v>
      </c>
      <c r="AC17" s="686"/>
      <c r="AD17" s="686"/>
      <c r="AE17" s="686">
        <v>300</v>
      </c>
      <c r="AF17" s="686"/>
      <c r="AG17" s="686">
        <v>400</v>
      </c>
      <c r="AH17" s="686">
        <v>300</v>
      </c>
      <c r="AI17" s="686">
        <v>350</v>
      </c>
      <c r="AJ17" s="190">
        <v>250</v>
      </c>
      <c r="AK17" s="190"/>
      <c r="AL17" s="190"/>
      <c r="AM17" s="116"/>
      <c r="AN17" s="117"/>
    </row>
    <row r="18" ht="16.2" customHeight="1" spans="1:40">
      <c r="A18" s="685"/>
      <c r="B18" s="341" t="s">
        <v>137</v>
      </c>
      <c r="C18" s="531" t="s">
        <v>136</v>
      </c>
      <c r="D18" s="527">
        <v>2</v>
      </c>
      <c r="E18" s="686"/>
      <c r="F18" s="686">
        <v>2500</v>
      </c>
      <c r="G18" s="686"/>
      <c r="H18" s="686"/>
      <c r="I18" s="686"/>
      <c r="J18" s="686">
        <v>600</v>
      </c>
      <c r="K18" s="686">
        <v>2800</v>
      </c>
      <c r="L18" s="686"/>
      <c r="M18" s="686">
        <v>360</v>
      </c>
      <c r="N18" s="686"/>
      <c r="O18" s="686">
        <v>4000</v>
      </c>
      <c r="P18" s="686"/>
      <c r="Q18" s="686">
        <v>3500</v>
      </c>
      <c r="R18" s="686"/>
      <c r="S18" s="686"/>
      <c r="T18" s="686">
        <v>2000</v>
      </c>
      <c r="U18" s="686">
        <v>1500</v>
      </c>
      <c r="V18" s="686"/>
      <c r="W18" s="686"/>
      <c r="X18" s="686">
        <v>1725</v>
      </c>
      <c r="Y18" s="686"/>
      <c r="Z18" s="686"/>
      <c r="AA18" s="686"/>
      <c r="AB18" s="686"/>
      <c r="AC18" s="686"/>
      <c r="AD18" s="686"/>
      <c r="AE18" s="686">
        <v>1450</v>
      </c>
      <c r="AF18" s="686"/>
      <c r="AG18" s="686">
        <v>3375</v>
      </c>
      <c r="AH18" s="686">
        <v>1450</v>
      </c>
      <c r="AI18" s="686">
        <v>2000</v>
      </c>
      <c r="AJ18" s="190">
        <v>2500</v>
      </c>
      <c r="AK18" s="190"/>
      <c r="AL18" s="190"/>
      <c r="AM18" s="116"/>
      <c r="AN18" s="117"/>
    </row>
    <row r="19" ht="16.2" customHeight="1" spans="1:40">
      <c r="A19" s="529"/>
      <c r="B19" s="341" t="s">
        <v>138</v>
      </c>
      <c r="C19" s="531" t="s">
        <v>136</v>
      </c>
      <c r="D19" s="527">
        <v>1</v>
      </c>
      <c r="E19" s="686"/>
      <c r="F19" s="686"/>
      <c r="G19" s="686"/>
      <c r="H19" s="686"/>
      <c r="I19" s="686"/>
      <c r="J19" s="686">
        <v>1600</v>
      </c>
      <c r="K19" s="686">
        <v>0</v>
      </c>
      <c r="L19" s="686"/>
      <c r="M19" s="686">
        <v>220</v>
      </c>
      <c r="N19" s="686"/>
      <c r="O19" s="686">
        <v>350</v>
      </c>
      <c r="P19" s="686"/>
      <c r="Q19" s="686">
        <v>3500</v>
      </c>
      <c r="R19" s="686"/>
      <c r="S19" s="686"/>
      <c r="T19" s="686">
        <v>3000</v>
      </c>
      <c r="U19" s="686">
        <v>1400</v>
      </c>
      <c r="V19" s="686"/>
      <c r="W19" s="686"/>
      <c r="X19" s="686">
        <v>1840</v>
      </c>
      <c r="Y19" s="686"/>
      <c r="Z19" s="686"/>
      <c r="AA19" s="686" t="s">
        <v>139</v>
      </c>
      <c r="AB19" s="686">
        <v>3750</v>
      </c>
      <c r="AC19" s="686"/>
      <c r="AD19" s="686"/>
      <c r="AE19" s="686">
        <v>2100</v>
      </c>
      <c r="AF19" s="686"/>
      <c r="AG19" s="686">
        <v>5000</v>
      </c>
      <c r="AH19" s="686">
        <v>2100</v>
      </c>
      <c r="AI19" s="686">
        <v>3000</v>
      </c>
      <c r="AJ19" s="190">
        <v>8000</v>
      </c>
      <c r="AK19" s="190"/>
      <c r="AL19" s="190"/>
      <c r="AM19" s="116"/>
      <c r="AN19" s="117"/>
    </row>
    <row r="20" ht="16.2" customHeight="1" spans="1:40">
      <c r="A20" s="529"/>
      <c r="B20" s="341"/>
      <c r="C20" s="531"/>
      <c r="D20" s="527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6"/>
      <c r="Q20" s="686"/>
      <c r="R20" s="686"/>
      <c r="S20" s="686"/>
      <c r="T20" s="686"/>
      <c r="U20" s="686"/>
      <c r="V20" s="686"/>
      <c r="W20" s="686"/>
      <c r="X20" s="686"/>
      <c r="Y20" s="686"/>
      <c r="Z20" s="686"/>
      <c r="AA20" s="686"/>
      <c r="AB20" s="686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16"/>
      <c r="AN20" s="117"/>
    </row>
    <row r="21" ht="16.2" customHeight="1" spans="1:40">
      <c r="A21" s="529">
        <v>14.03</v>
      </c>
      <c r="B21" s="341" t="s">
        <v>140</v>
      </c>
      <c r="C21" s="531"/>
      <c r="D21" s="527"/>
      <c r="E21" s="686"/>
      <c r="F21" s="686"/>
      <c r="G21" s="686"/>
      <c r="H21" s="686"/>
      <c r="I21" s="686"/>
      <c r="J21" s="686"/>
      <c r="K21" s="686"/>
      <c r="L21" s="686"/>
      <c r="M21" s="686"/>
      <c r="N21" s="686"/>
      <c r="O21" s="686"/>
      <c r="P21" s="686"/>
      <c r="Q21" s="686"/>
      <c r="R21" s="686"/>
      <c r="S21" s="686"/>
      <c r="T21" s="686"/>
      <c r="U21" s="686"/>
      <c r="V21" s="686"/>
      <c r="W21" s="686"/>
      <c r="X21" s="686"/>
      <c r="Y21" s="686"/>
      <c r="Z21" s="686"/>
      <c r="AA21" s="686"/>
      <c r="AB21" s="686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16"/>
      <c r="AN21" s="117"/>
    </row>
    <row r="22" ht="16.2" customHeight="1" spans="1:40">
      <c r="A22" s="529"/>
      <c r="B22" s="341" t="s">
        <v>141</v>
      </c>
      <c r="C22" s="531"/>
      <c r="D22" s="527"/>
      <c r="E22" s="686"/>
      <c r="F22" s="686" t="s">
        <v>139</v>
      </c>
      <c r="G22" s="686"/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V22" s="686"/>
      <c r="W22" s="686"/>
      <c r="X22" s="686"/>
      <c r="Y22" s="686"/>
      <c r="Z22" s="686"/>
      <c r="AA22" s="686"/>
      <c r="AB22" s="686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16"/>
      <c r="AN22" s="117"/>
    </row>
    <row r="23" ht="16.2" customHeight="1" spans="1:40">
      <c r="A23" s="529"/>
      <c r="B23" s="341" t="s">
        <v>142</v>
      </c>
      <c r="C23" s="531" t="s">
        <v>136</v>
      </c>
      <c r="D23" s="527">
        <v>5</v>
      </c>
      <c r="E23" s="686"/>
      <c r="F23" s="686">
        <v>1500</v>
      </c>
      <c r="G23" s="686"/>
      <c r="H23" s="686"/>
      <c r="I23" s="686"/>
      <c r="J23" s="686">
        <v>4700</v>
      </c>
      <c r="K23" s="686">
        <v>380</v>
      </c>
      <c r="L23" s="686"/>
      <c r="M23" s="686"/>
      <c r="N23" s="686"/>
      <c r="O23" s="686">
        <v>550</v>
      </c>
      <c r="P23" s="686"/>
      <c r="Q23" s="686">
        <v>350</v>
      </c>
      <c r="R23" s="686"/>
      <c r="S23" s="686"/>
      <c r="T23" s="686">
        <v>600</v>
      </c>
      <c r="U23" s="686">
        <v>180</v>
      </c>
      <c r="V23" s="686"/>
      <c r="W23" s="686"/>
      <c r="X23" s="686">
        <v>402.5</v>
      </c>
      <c r="Y23" s="686"/>
      <c r="Z23" s="686"/>
      <c r="AA23" s="686"/>
      <c r="AB23" s="686">
        <v>600</v>
      </c>
      <c r="AC23" s="686"/>
      <c r="AD23" s="686"/>
      <c r="AE23" s="686">
        <v>180</v>
      </c>
      <c r="AF23" s="686"/>
      <c r="AG23" s="686"/>
      <c r="AH23" s="686">
        <v>300</v>
      </c>
      <c r="AI23" s="686">
        <v>200</v>
      </c>
      <c r="AJ23" s="190">
        <v>150</v>
      </c>
      <c r="AK23" s="190"/>
      <c r="AL23" s="190"/>
      <c r="AM23" s="116"/>
      <c r="AN23" s="117"/>
    </row>
    <row r="24" ht="16.2" customHeight="1" spans="1:40">
      <c r="A24" s="529"/>
      <c r="B24" s="844" t="s">
        <v>143</v>
      </c>
      <c r="C24" s="531"/>
      <c r="D24" s="527"/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6"/>
      <c r="V24" s="686"/>
      <c r="W24" s="686"/>
      <c r="X24" s="686"/>
      <c r="Y24" s="686"/>
      <c r="Z24" s="686"/>
      <c r="AA24" s="686"/>
      <c r="AB24" s="686"/>
      <c r="AC24" s="686"/>
      <c r="AD24" s="686"/>
      <c r="AE24" s="686"/>
      <c r="AF24" s="686"/>
      <c r="AG24" s="686"/>
      <c r="AH24" s="686"/>
      <c r="AI24" s="686"/>
      <c r="AJ24" s="190"/>
      <c r="AK24" s="190"/>
      <c r="AL24" s="190"/>
      <c r="AM24" s="116"/>
      <c r="AN24" s="117"/>
    </row>
    <row r="25" ht="16.2" customHeight="1" spans="1:40">
      <c r="A25" s="529"/>
      <c r="B25" s="341" t="s">
        <v>144</v>
      </c>
      <c r="C25" s="531" t="s">
        <v>136</v>
      </c>
      <c r="D25" s="527">
        <v>5</v>
      </c>
      <c r="E25" s="686"/>
      <c r="F25" s="686">
        <v>800</v>
      </c>
      <c r="G25" s="686"/>
      <c r="H25" s="686"/>
      <c r="I25" s="686"/>
      <c r="J25" s="686">
        <v>2000</v>
      </c>
      <c r="K25" s="686">
        <v>520</v>
      </c>
      <c r="L25" s="686"/>
      <c r="M25" s="686"/>
      <c r="N25" s="686"/>
      <c r="O25" s="686">
        <v>1055</v>
      </c>
      <c r="P25" s="686"/>
      <c r="Q25" s="686">
        <v>1300</v>
      </c>
      <c r="R25" s="686"/>
      <c r="S25" s="686"/>
      <c r="T25" s="686">
        <v>980</v>
      </c>
      <c r="U25" s="686"/>
      <c r="V25" s="686"/>
      <c r="W25" s="686"/>
      <c r="X25" s="686">
        <v>805</v>
      </c>
      <c r="Y25" s="686"/>
      <c r="Z25" s="686"/>
      <c r="AA25" s="686"/>
      <c r="AB25" s="686">
        <v>750</v>
      </c>
      <c r="AC25" s="686"/>
      <c r="AD25" s="686"/>
      <c r="AE25" s="686">
        <v>300</v>
      </c>
      <c r="AF25" s="686"/>
      <c r="AG25" s="686"/>
      <c r="AH25" s="686">
        <v>450</v>
      </c>
      <c r="AI25" s="686">
        <v>180</v>
      </c>
      <c r="AJ25" s="190">
        <v>150</v>
      </c>
      <c r="AK25" s="190"/>
      <c r="AL25" s="190"/>
      <c r="AM25" s="116"/>
      <c r="AN25" s="117"/>
    </row>
    <row r="26" ht="16.2" customHeight="1" spans="1:40">
      <c r="A26" s="529"/>
      <c r="B26" s="844" t="s">
        <v>145</v>
      </c>
      <c r="C26" s="531"/>
      <c r="D26" s="527"/>
      <c r="E26" s="686"/>
      <c r="F26" s="686"/>
      <c r="G26" s="686"/>
      <c r="H26" s="686"/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6"/>
      <c r="U26" s="686"/>
      <c r="V26" s="686"/>
      <c r="W26" s="686"/>
      <c r="X26" s="686"/>
      <c r="Y26" s="686"/>
      <c r="Z26" s="686"/>
      <c r="AA26" s="686"/>
      <c r="AB26" s="686"/>
      <c r="AC26" s="309">
        <v>180</v>
      </c>
      <c r="AD26" s="309"/>
      <c r="AE26" s="309"/>
      <c r="AF26" s="309"/>
      <c r="AG26" s="309"/>
      <c r="AH26" s="309"/>
      <c r="AI26" s="309">
        <v>180</v>
      </c>
      <c r="AJ26" s="190">
        <v>150</v>
      </c>
      <c r="AK26" s="190"/>
      <c r="AL26" s="190"/>
      <c r="AM26" s="116"/>
      <c r="AN26" s="117"/>
    </row>
    <row r="27" ht="16.2" customHeight="1" spans="1:40">
      <c r="A27" s="529"/>
      <c r="B27" s="341" t="s">
        <v>146</v>
      </c>
      <c r="C27" s="531" t="s">
        <v>136</v>
      </c>
      <c r="D27" s="527">
        <v>5</v>
      </c>
      <c r="E27" s="686"/>
      <c r="F27" s="686">
        <v>650</v>
      </c>
      <c r="G27" s="686"/>
      <c r="H27" s="686"/>
      <c r="I27" s="686"/>
      <c r="J27" s="686">
        <v>1200</v>
      </c>
      <c r="K27" s="686">
        <v>900</v>
      </c>
      <c r="L27" s="686"/>
      <c r="M27" s="686"/>
      <c r="N27" s="686"/>
      <c r="O27" s="686">
        <v>7000</v>
      </c>
      <c r="P27" s="686"/>
      <c r="Q27" s="686"/>
      <c r="R27" s="686"/>
      <c r="S27" s="686"/>
      <c r="T27" s="686"/>
      <c r="U27" s="686">
        <v>120</v>
      </c>
      <c r="V27" s="686"/>
      <c r="W27" s="686"/>
      <c r="X27" s="686">
        <v>460</v>
      </c>
      <c r="Y27" s="686"/>
      <c r="Z27" s="686"/>
      <c r="AA27" s="686"/>
      <c r="AB27" s="686">
        <v>150</v>
      </c>
      <c r="AC27" s="686"/>
      <c r="AD27" s="686"/>
      <c r="AE27" s="686">
        <v>120</v>
      </c>
      <c r="AF27" s="686"/>
      <c r="AG27" s="686"/>
      <c r="AH27" s="686">
        <v>450</v>
      </c>
      <c r="AI27" s="686">
        <v>180</v>
      </c>
      <c r="AJ27" s="190">
        <v>150</v>
      </c>
      <c r="AK27" s="190"/>
      <c r="AL27" s="190"/>
      <c r="AM27" s="116"/>
      <c r="AN27" s="117"/>
    </row>
    <row r="28" ht="16.2" customHeight="1" spans="1:40">
      <c r="A28" s="529"/>
      <c r="B28" s="341" t="s">
        <v>147</v>
      </c>
      <c r="C28" s="531" t="s">
        <v>136</v>
      </c>
      <c r="D28" s="527">
        <v>1</v>
      </c>
      <c r="E28" s="686"/>
      <c r="F28" s="686">
        <v>1200</v>
      </c>
      <c r="G28" s="686"/>
      <c r="H28" s="686"/>
      <c r="I28" s="686"/>
      <c r="J28" s="686">
        <v>3000</v>
      </c>
      <c r="K28" s="686">
        <v>3000</v>
      </c>
      <c r="L28" s="686"/>
      <c r="M28" s="686"/>
      <c r="N28" s="686"/>
      <c r="O28" s="686">
        <v>3500</v>
      </c>
      <c r="P28" s="686"/>
      <c r="Q28" s="686">
        <v>2500</v>
      </c>
      <c r="R28" s="686"/>
      <c r="S28" s="686"/>
      <c r="T28" s="686">
        <v>1750</v>
      </c>
      <c r="U28" s="686"/>
      <c r="V28" s="686"/>
      <c r="W28" s="686"/>
      <c r="X28" s="686">
        <v>920</v>
      </c>
      <c r="Y28" s="686"/>
      <c r="Z28" s="686"/>
      <c r="AA28" s="686"/>
      <c r="AB28" s="686">
        <v>1500</v>
      </c>
      <c r="AC28" s="686"/>
      <c r="AD28" s="686"/>
      <c r="AE28" s="686"/>
      <c r="AF28" s="686"/>
      <c r="AG28" s="686"/>
      <c r="AH28" s="686">
        <v>800</v>
      </c>
      <c r="AI28" s="686">
        <v>600</v>
      </c>
      <c r="AJ28" s="190">
        <v>750</v>
      </c>
      <c r="AK28" s="190"/>
      <c r="AL28" s="190"/>
      <c r="AM28" s="116"/>
      <c r="AN28" s="117"/>
    </row>
    <row r="29" ht="16.2" customHeight="1" spans="1:40">
      <c r="A29" s="529"/>
      <c r="B29" s="844" t="s">
        <v>148</v>
      </c>
      <c r="C29" s="692" t="s">
        <v>149</v>
      </c>
      <c r="D29" s="527">
        <v>0</v>
      </c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6"/>
      <c r="V29" s="686"/>
      <c r="W29" s="686"/>
      <c r="X29" s="686"/>
      <c r="Y29" s="686"/>
      <c r="Z29" s="686"/>
      <c r="AA29" s="686"/>
      <c r="AB29" s="686"/>
      <c r="AC29" s="309">
        <v>500</v>
      </c>
      <c r="AD29" s="309"/>
      <c r="AE29" s="309"/>
      <c r="AF29" s="309"/>
      <c r="AG29" s="309"/>
      <c r="AH29" s="309"/>
      <c r="AI29" s="309">
        <v>500</v>
      </c>
      <c r="AJ29" s="190">
        <v>5000</v>
      </c>
      <c r="AK29" s="190"/>
      <c r="AL29" s="190"/>
      <c r="AM29" s="116"/>
      <c r="AN29" s="117"/>
    </row>
    <row r="30" ht="16.2" customHeight="1" spans="1:40">
      <c r="A30" s="529"/>
      <c r="B30" s="341" t="s">
        <v>150</v>
      </c>
      <c r="C30" s="531" t="s">
        <v>136</v>
      </c>
      <c r="D30" s="527">
        <v>5</v>
      </c>
      <c r="E30" s="686"/>
      <c r="F30" s="686">
        <v>900</v>
      </c>
      <c r="G30" s="686"/>
      <c r="H30" s="686"/>
      <c r="I30" s="686"/>
      <c r="J30" s="686">
        <v>0</v>
      </c>
      <c r="K30" s="686">
        <v>1200</v>
      </c>
      <c r="L30" s="686"/>
      <c r="M30" s="686"/>
      <c r="N30" s="686"/>
      <c r="O30" s="686">
        <v>0</v>
      </c>
      <c r="P30" s="686"/>
      <c r="Q30" s="686">
        <v>650</v>
      </c>
      <c r="R30" s="686"/>
      <c r="S30" s="686"/>
      <c r="T30" s="686">
        <v>1125</v>
      </c>
      <c r="U30" s="686">
        <v>300</v>
      </c>
      <c r="V30" s="686"/>
      <c r="W30" s="686"/>
      <c r="X30" s="686">
        <v>805</v>
      </c>
      <c r="Y30" s="686"/>
      <c r="Z30" s="686"/>
      <c r="AA30" s="686"/>
      <c r="AB30" s="686"/>
      <c r="AC30" s="686"/>
      <c r="AD30" s="686"/>
      <c r="AE30" s="686">
        <v>300</v>
      </c>
      <c r="AF30" s="686"/>
      <c r="AG30" s="686"/>
      <c r="AH30" s="686">
        <v>945</v>
      </c>
      <c r="AI30" s="686">
        <v>750</v>
      </c>
      <c r="AJ30" s="190">
        <v>500</v>
      </c>
      <c r="AK30" s="190"/>
      <c r="AL30" s="190"/>
      <c r="AM30" s="116"/>
      <c r="AN30" s="117"/>
    </row>
    <row r="31" ht="16.2" customHeight="1" spans="1:40">
      <c r="A31" s="529"/>
      <c r="B31" s="341" t="s">
        <v>151</v>
      </c>
      <c r="C31" s="531" t="s">
        <v>136</v>
      </c>
      <c r="D31" s="527">
        <v>2</v>
      </c>
      <c r="E31" s="686"/>
      <c r="F31" s="686">
        <v>8670.96260869633</v>
      </c>
      <c r="G31" s="686"/>
      <c r="H31" s="686"/>
      <c r="I31" s="686"/>
      <c r="J31" s="686">
        <v>0</v>
      </c>
      <c r="K31" s="686">
        <v>4500</v>
      </c>
      <c r="L31" s="686"/>
      <c r="M31" s="686"/>
      <c r="N31" s="686"/>
      <c r="O31" s="686">
        <v>0</v>
      </c>
      <c r="P31" s="686"/>
      <c r="Q31" s="686">
        <v>12500</v>
      </c>
      <c r="R31" s="686"/>
      <c r="S31" s="686"/>
      <c r="T31" s="686">
        <v>6500</v>
      </c>
      <c r="U31" s="686">
        <v>3000</v>
      </c>
      <c r="V31" s="686"/>
      <c r="W31" s="686"/>
      <c r="X31" s="686"/>
      <c r="Y31" s="686"/>
      <c r="Z31" s="686"/>
      <c r="AA31" s="686">
        <v>0</v>
      </c>
      <c r="AB31" s="686"/>
      <c r="AC31" s="686"/>
      <c r="AD31" s="686"/>
      <c r="AE31" s="686"/>
      <c r="AF31" s="686"/>
      <c r="AG31" s="686"/>
      <c r="AH31" s="686"/>
      <c r="AI31" s="686">
        <v>9500</v>
      </c>
      <c r="AJ31" s="190"/>
      <c r="AK31" s="190"/>
      <c r="AL31" s="190"/>
      <c r="AM31" s="116"/>
      <c r="AN31" s="117"/>
    </row>
    <row r="32" ht="16.2" customHeight="1" spans="1:40">
      <c r="A32" s="529"/>
      <c r="B32" s="844" t="s">
        <v>152</v>
      </c>
      <c r="C32" s="531"/>
      <c r="D32" s="527"/>
      <c r="E32" s="686"/>
      <c r="F32" s="686"/>
      <c r="G32" s="686"/>
      <c r="H32" s="686"/>
      <c r="I32" s="686"/>
      <c r="J32" s="686"/>
      <c r="K32" s="686"/>
      <c r="L32" s="686"/>
      <c r="M32" s="686"/>
      <c r="N32" s="686"/>
      <c r="O32" s="686"/>
      <c r="P32" s="686"/>
      <c r="Q32" s="686"/>
      <c r="R32" s="686"/>
      <c r="S32" s="686"/>
      <c r="T32" s="686"/>
      <c r="U32" s="686"/>
      <c r="V32" s="686"/>
      <c r="W32" s="686"/>
      <c r="X32" s="686"/>
      <c r="Y32" s="686"/>
      <c r="Z32" s="686"/>
      <c r="AA32" s="686"/>
      <c r="AB32" s="686"/>
      <c r="AC32" s="309"/>
      <c r="AD32" s="309"/>
      <c r="AE32" s="309"/>
      <c r="AF32" s="309"/>
      <c r="AG32" s="309"/>
      <c r="AH32" s="309"/>
      <c r="AI32" s="309"/>
      <c r="AJ32" s="190"/>
      <c r="AK32" s="190"/>
      <c r="AL32" s="190"/>
      <c r="AM32" s="116"/>
      <c r="AN32" s="117"/>
    </row>
    <row r="33" ht="16.2" customHeight="1" spans="1:40">
      <c r="A33" s="529"/>
      <c r="B33" s="341" t="s">
        <v>153</v>
      </c>
      <c r="C33" s="531" t="s">
        <v>136</v>
      </c>
      <c r="D33" s="527">
        <v>1</v>
      </c>
      <c r="E33" s="686"/>
      <c r="F33" s="686">
        <v>2000</v>
      </c>
      <c r="G33" s="686"/>
      <c r="H33" s="686"/>
      <c r="I33" s="686"/>
      <c r="J33" s="686">
        <v>3500</v>
      </c>
      <c r="K33" s="686">
        <v>2800</v>
      </c>
      <c r="L33" s="686"/>
      <c r="M33" s="686"/>
      <c r="N33" s="686"/>
      <c r="O33" s="686">
        <v>0</v>
      </c>
      <c r="P33" s="686"/>
      <c r="Q33" s="686">
        <v>2500</v>
      </c>
      <c r="R33" s="686"/>
      <c r="S33" s="686"/>
      <c r="T33" s="686"/>
      <c r="U33" s="686"/>
      <c r="V33" s="686"/>
      <c r="W33" s="686"/>
      <c r="X33" s="686">
        <v>1150</v>
      </c>
      <c r="Y33" s="686"/>
      <c r="Z33" s="686"/>
      <c r="AA33" s="686"/>
      <c r="AB33" s="686"/>
      <c r="AC33" s="686"/>
      <c r="AD33" s="686"/>
      <c r="AE33" s="686"/>
      <c r="AF33" s="686"/>
      <c r="AG33" s="686"/>
      <c r="AH33" s="686"/>
      <c r="AI33" s="686"/>
      <c r="AJ33" s="190">
        <v>2500</v>
      </c>
      <c r="AK33" s="190"/>
      <c r="AL33" s="190"/>
      <c r="AM33" s="116"/>
      <c r="AN33" s="117"/>
    </row>
    <row r="34" ht="16.2" customHeight="1" spans="1:40">
      <c r="A34" s="529"/>
      <c r="B34" s="341" t="s">
        <v>154</v>
      </c>
      <c r="C34" s="531" t="s">
        <v>136</v>
      </c>
      <c r="D34" s="527">
        <v>0</v>
      </c>
      <c r="E34" s="686"/>
      <c r="F34" s="686">
        <v>1800</v>
      </c>
      <c r="G34" s="686"/>
      <c r="H34" s="686"/>
      <c r="I34" s="686"/>
      <c r="J34" s="686">
        <v>2000</v>
      </c>
      <c r="K34" s="686">
        <v>3000</v>
      </c>
      <c r="L34" s="686"/>
      <c r="M34" s="686"/>
      <c r="N34" s="686"/>
      <c r="O34" s="686">
        <v>150</v>
      </c>
      <c r="P34" s="686"/>
      <c r="Q34" s="686"/>
      <c r="R34" s="686"/>
      <c r="S34" s="686"/>
      <c r="T34" s="686"/>
      <c r="U34" s="686">
        <v>1125</v>
      </c>
      <c r="V34" s="686"/>
      <c r="W34" s="686"/>
      <c r="X34" s="686">
        <v>1150</v>
      </c>
      <c r="Y34" s="686"/>
      <c r="Z34" s="686"/>
      <c r="AA34" s="686">
        <v>2000</v>
      </c>
      <c r="AB34" s="686"/>
      <c r="AC34" s="686"/>
      <c r="AD34" s="686"/>
      <c r="AE34" s="686">
        <v>800</v>
      </c>
      <c r="AF34" s="686"/>
      <c r="AG34" s="686"/>
      <c r="AH34" s="686">
        <v>800</v>
      </c>
      <c r="AI34" s="686">
        <v>750</v>
      </c>
      <c r="AJ34" s="190">
        <v>2000</v>
      </c>
      <c r="AK34" s="190"/>
      <c r="AL34" s="190"/>
      <c r="AM34" s="116"/>
      <c r="AN34" s="117"/>
    </row>
    <row r="35" ht="16.2" customHeight="1" spans="1:40">
      <c r="A35" s="529"/>
      <c r="B35" s="691"/>
      <c r="C35" s="692"/>
      <c r="D35" s="527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6"/>
      <c r="Q35" s="686"/>
      <c r="R35" s="686"/>
      <c r="S35" s="686"/>
      <c r="T35" s="686"/>
      <c r="U35" s="686"/>
      <c r="V35" s="686"/>
      <c r="W35" s="686"/>
      <c r="X35" s="686"/>
      <c r="Y35" s="686"/>
      <c r="Z35" s="686"/>
      <c r="AA35" s="686"/>
      <c r="AB35" s="686"/>
      <c r="AC35" s="309"/>
      <c r="AD35" s="309"/>
      <c r="AE35" s="309"/>
      <c r="AF35" s="309"/>
      <c r="AG35" s="309"/>
      <c r="AH35" s="309"/>
      <c r="AI35" s="309"/>
      <c r="AJ35" s="190"/>
      <c r="AK35" s="190"/>
      <c r="AL35" s="190"/>
      <c r="AM35" s="116"/>
      <c r="AN35" s="117"/>
    </row>
    <row r="36" ht="22.95" customHeight="1" spans="1:40">
      <c r="A36" s="529"/>
      <c r="B36" s="845" t="s">
        <v>155</v>
      </c>
      <c r="C36" s="694" t="s">
        <v>149</v>
      </c>
      <c r="D36" s="695">
        <v>0</v>
      </c>
      <c r="E36" s="696"/>
      <c r="F36" s="696"/>
      <c r="G36" s="696"/>
      <c r="H36" s="696"/>
      <c r="I36" s="696"/>
      <c r="J36" s="696"/>
      <c r="K36" s="696"/>
      <c r="L36" s="696"/>
      <c r="M36" s="696"/>
      <c r="N36" s="696"/>
      <c r="O36" s="696"/>
      <c r="P36" s="696"/>
      <c r="Q36" s="696"/>
      <c r="R36" s="696"/>
      <c r="S36" s="696"/>
      <c r="T36" s="696"/>
      <c r="U36" s="696"/>
      <c r="V36" s="696"/>
      <c r="W36" s="696"/>
      <c r="X36" s="696"/>
      <c r="Y36" s="696"/>
      <c r="Z36" s="696"/>
      <c r="AA36" s="696"/>
      <c r="AB36" s="696"/>
      <c r="AC36" s="703">
        <v>500</v>
      </c>
      <c r="AD36" s="703"/>
      <c r="AE36" s="703"/>
      <c r="AF36" s="703"/>
      <c r="AG36" s="703"/>
      <c r="AH36" s="703"/>
      <c r="AI36" s="703">
        <v>500</v>
      </c>
      <c r="AJ36" s="413">
        <v>2000</v>
      </c>
      <c r="AK36" s="413"/>
      <c r="AL36" s="413"/>
      <c r="AM36" s="169"/>
      <c r="AN36" s="170"/>
    </row>
    <row r="37" ht="25.95" customHeight="1" spans="1:40">
      <c r="A37" s="529"/>
      <c r="B37" s="844" t="s">
        <v>156</v>
      </c>
      <c r="C37" s="692" t="s">
        <v>149</v>
      </c>
      <c r="D37" s="527">
        <v>4</v>
      </c>
      <c r="E37" s="686"/>
      <c r="F37" s="686"/>
      <c r="G37" s="686"/>
      <c r="H37" s="686"/>
      <c r="I37" s="686"/>
      <c r="J37" s="686"/>
      <c r="K37" s="686"/>
      <c r="L37" s="686"/>
      <c r="M37" s="686"/>
      <c r="N37" s="686"/>
      <c r="O37" s="686"/>
      <c r="P37" s="686"/>
      <c r="Q37" s="686"/>
      <c r="R37" s="686"/>
      <c r="S37" s="686"/>
      <c r="T37" s="686"/>
      <c r="U37" s="686"/>
      <c r="V37" s="686"/>
      <c r="W37" s="686"/>
      <c r="X37" s="686"/>
      <c r="Y37" s="686"/>
      <c r="Z37" s="686"/>
      <c r="AA37" s="686"/>
      <c r="AB37" s="686"/>
      <c r="AC37" s="309">
        <v>400</v>
      </c>
      <c r="AD37" s="309"/>
      <c r="AE37" s="309"/>
      <c r="AF37" s="309"/>
      <c r="AG37" s="309"/>
      <c r="AH37" s="309"/>
      <c r="AI37" s="309">
        <v>400</v>
      </c>
      <c r="AJ37" s="190">
        <v>3500</v>
      </c>
      <c r="AK37" s="190"/>
      <c r="AL37" s="190"/>
      <c r="AM37" s="116"/>
      <c r="AN37" s="117"/>
    </row>
    <row r="38" ht="16.2" customHeight="1" spans="1:40">
      <c r="A38" s="529"/>
      <c r="B38" s="691"/>
      <c r="C38" s="692"/>
      <c r="D38" s="527"/>
      <c r="E38" s="686"/>
      <c r="F38" s="686"/>
      <c r="G38" s="686"/>
      <c r="H38" s="686"/>
      <c r="I38" s="686"/>
      <c r="J38" s="686"/>
      <c r="K38" s="686"/>
      <c r="L38" s="686"/>
      <c r="M38" s="686"/>
      <c r="N38" s="686"/>
      <c r="O38" s="686"/>
      <c r="P38" s="686"/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  <c r="AB38" s="686"/>
      <c r="AC38" s="309"/>
      <c r="AD38" s="309"/>
      <c r="AE38" s="309"/>
      <c r="AF38" s="309"/>
      <c r="AG38" s="309"/>
      <c r="AH38" s="309"/>
      <c r="AI38" s="309"/>
      <c r="AJ38" s="190"/>
      <c r="AK38" s="190"/>
      <c r="AL38" s="190"/>
      <c r="AM38" s="116"/>
      <c r="AN38" s="117"/>
    </row>
    <row r="39" ht="16.2" customHeight="1" spans="1:40">
      <c r="A39" s="529" t="s">
        <v>157</v>
      </c>
      <c r="B39" s="341" t="s">
        <v>158</v>
      </c>
      <c r="C39" s="531" t="s">
        <v>136</v>
      </c>
      <c r="D39" s="527">
        <v>0</v>
      </c>
      <c r="E39" s="686"/>
      <c r="F39" s="686">
        <v>2000</v>
      </c>
      <c r="G39" s="686"/>
      <c r="H39" s="686"/>
      <c r="I39" s="686"/>
      <c r="J39" s="686"/>
      <c r="K39" s="686">
        <v>4500</v>
      </c>
      <c r="L39" s="686"/>
      <c r="M39" s="686"/>
      <c r="N39" s="686"/>
      <c r="O39" s="686">
        <v>1300</v>
      </c>
      <c r="P39" s="686"/>
      <c r="Q39" s="686"/>
      <c r="R39" s="686"/>
      <c r="S39" s="686"/>
      <c r="T39" s="686"/>
      <c r="U39" s="686"/>
      <c r="V39" s="686"/>
      <c r="W39" s="686"/>
      <c r="X39" s="686"/>
      <c r="Y39" s="686"/>
      <c r="Z39" s="686"/>
      <c r="AA39" s="686"/>
      <c r="AB39" s="686"/>
      <c r="AC39" s="686"/>
      <c r="AD39" s="686"/>
      <c r="AE39" s="686">
        <v>1900</v>
      </c>
      <c r="AF39" s="686"/>
      <c r="AG39" s="686"/>
      <c r="AH39" s="686">
        <v>1900</v>
      </c>
      <c r="AI39" s="686">
        <v>1900</v>
      </c>
      <c r="AJ39" s="190"/>
      <c r="AK39" s="190"/>
      <c r="AL39" s="190"/>
      <c r="AM39" s="116"/>
      <c r="AN39" s="117"/>
    </row>
    <row r="40" ht="16.2" customHeight="1" spans="1:40">
      <c r="A40" s="529" t="s">
        <v>157</v>
      </c>
      <c r="B40" s="341" t="s">
        <v>159</v>
      </c>
      <c r="C40" s="531" t="s">
        <v>136</v>
      </c>
      <c r="D40" s="527">
        <v>1</v>
      </c>
      <c r="E40" s="686"/>
      <c r="F40" s="686">
        <v>300</v>
      </c>
      <c r="G40" s="686"/>
      <c r="H40" s="686"/>
      <c r="I40" s="686"/>
      <c r="J40" s="686"/>
      <c r="K40" s="686">
        <v>300</v>
      </c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>
        <v>138</v>
      </c>
      <c r="Y40" s="686"/>
      <c r="Z40" s="686"/>
      <c r="AA40" s="686"/>
      <c r="AB40" s="686">
        <v>0</v>
      </c>
      <c r="AC40" s="686"/>
      <c r="AD40" s="686"/>
      <c r="AE40" s="686">
        <v>0</v>
      </c>
      <c r="AF40" s="686"/>
      <c r="AG40" s="686"/>
      <c r="AH40" s="686"/>
      <c r="AI40" s="686"/>
      <c r="AJ40" s="190"/>
      <c r="AK40" s="190"/>
      <c r="AL40" s="190"/>
      <c r="AM40" s="116"/>
      <c r="AN40" s="117"/>
    </row>
    <row r="41" ht="16.2" customHeight="1" spans="1:40">
      <c r="A41" s="529"/>
      <c r="B41" s="341" t="s">
        <v>160</v>
      </c>
      <c r="C41" s="531" t="s">
        <v>136</v>
      </c>
      <c r="D41" s="527">
        <v>1</v>
      </c>
      <c r="E41" s="686"/>
      <c r="F41" s="686">
        <v>400</v>
      </c>
      <c r="G41" s="686"/>
      <c r="H41" s="686"/>
      <c r="I41" s="686"/>
      <c r="J41" s="686"/>
      <c r="K41" s="686">
        <v>250</v>
      </c>
      <c r="L41" s="686"/>
      <c r="M41" s="686"/>
      <c r="N41" s="686"/>
      <c r="O41" s="686"/>
      <c r="P41" s="686"/>
      <c r="Q41" s="686"/>
      <c r="R41" s="686"/>
      <c r="S41" s="686"/>
      <c r="T41" s="686"/>
      <c r="U41" s="686"/>
      <c r="V41" s="686"/>
      <c r="W41" s="686"/>
      <c r="X41" s="686"/>
      <c r="Y41" s="686"/>
      <c r="Z41" s="686"/>
      <c r="AA41" s="686"/>
      <c r="AB41" s="686"/>
      <c r="AC41" s="686"/>
      <c r="AD41" s="686"/>
      <c r="AE41" s="686">
        <v>450</v>
      </c>
      <c r="AF41" s="686">
        <v>450</v>
      </c>
      <c r="AG41" s="686"/>
      <c r="AH41" s="686">
        <v>450</v>
      </c>
      <c r="AI41" s="686">
        <v>450</v>
      </c>
      <c r="AJ41" s="190"/>
      <c r="AK41" s="190"/>
      <c r="AL41" s="190"/>
      <c r="AM41" s="116"/>
      <c r="AN41" s="117"/>
    </row>
    <row r="42" ht="16.2" customHeight="1" spans="1:40">
      <c r="A42" s="529"/>
      <c r="B42" s="341"/>
      <c r="C42" s="531"/>
      <c r="D42" s="527"/>
      <c r="E42" s="697"/>
      <c r="F42" s="697"/>
      <c r="G42" s="697"/>
      <c r="H42" s="697"/>
      <c r="I42" s="697"/>
      <c r="J42" s="697"/>
      <c r="K42" s="697"/>
      <c r="L42" s="697"/>
      <c r="M42" s="697"/>
      <c r="N42" s="697"/>
      <c r="O42" s="697"/>
      <c r="P42" s="697"/>
      <c r="Q42" s="697"/>
      <c r="R42" s="697"/>
      <c r="S42" s="697"/>
      <c r="T42" s="697"/>
      <c r="U42" s="697"/>
      <c r="V42" s="697"/>
      <c r="W42" s="697"/>
      <c r="X42" s="697"/>
      <c r="Y42" s="697"/>
      <c r="Z42" s="697"/>
      <c r="AA42" s="697"/>
      <c r="AB42" s="697"/>
      <c r="AC42" s="697"/>
      <c r="AD42" s="697"/>
      <c r="AE42" s="697"/>
      <c r="AF42" s="697"/>
      <c r="AG42" s="697"/>
      <c r="AH42" s="697"/>
      <c r="AI42" s="697"/>
      <c r="AJ42" s="697"/>
      <c r="AK42" s="706"/>
      <c r="AL42" s="697"/>
      <c r="AM42" s="116"/>
      <c r="AN42" s="117"/>
    </row>
    <row r="43" ht="16.2" customHeight="1" spans="1:40">
      <c r="A43" s="529">
        <v>14.04</v>
      </c>
      <c r="B43" s="341" t="s">
        <v>161</v>
      </c>
      <c r="C43" s="531" t="s">
        <v>136</v>
      </c>
      <c r="D43" s="527">
        <v>4</v>
      </c>
      <c r="E43" s="332"/>
      <c r="F43" s="332">
        <v>3500</v>
      </c>
      <c r="G43" s="332">
        <v>3095.5</v>
      </c>
      <c r="H43" s="332"/>
      <c r="I43" s="332"/>
      <c r="J43" s="332"/>
      <c r="K43" s="332"/>
      <c r="L43" s="332"/>
      <c r="M43" s="332"/>
      <c r="N43" s="332"/>
      <c r="O43" s="332">
        <v>3000</v>
      </c>
      <c r="P43" s="332"/>
      <c r="Q43" s="332">
        <v>7500</v>
      </c>
      <c r="R43" s="332"/>
      <c r="S43" s="332"/>
      <c r="T43" s="332">
        <v>9750</v>
      </c>
      <c r="U43" s="332">
        <v>6000</v>
      </c>
      <c r="V43" s="332"/>
      <c r="W43" s="332"/>
      <c r="X43" s="332"/>
      <c r="Y43" s="332"/>
      <c r="Z43" s="332"/>
      <c r="AA43" s="332">
        <v>5000</v>
      </c>
      <c r="AB43" s="332"/>
      <c r="AC43" s="346"/>
      <c r="AD43" s="346"/>
      <c r="AE43" s="346"/>
      <c r="AF43" s="346"/>
      <c r="AG43" s="346">
        <v>5000</v>
      </c>
      <c r="AH43" s="346">
        <v>9000</v>
      </c>
      <c r="AI43" s="346">
        <v>9000</v>
      </c>
      <c r="AJ43" s="346">
        <v>3500</v>
      </c>
      <c r="AK43" s="346"/>
      <c r="AL43" s="346"/>
      <c r="AM43" s="116"/>
      <c r="AN43" s="117"/>
    </row>
    <row r="44" ht="16.2" customHeight="1" spans="1:40">
      <c r="A44" s="529"/>
      <c r="B44" s="341"/>
      <c r="C44" s="531"/>
      <c r="D44" s="527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116"/>
      <c r="AN44" s="117"/>
    </row>
    <row r="45" ht="16.2" customHeight="1" spans="1:40">
      <c r="A45" s="529">
        <v>14.07</v>
      </c>
      <c r="B45" s="341" t="s">
        <v>162</v>
      </c>
      <c r="C45" s="531"/>
      <c r="D45" s="527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116"/>
      <c r="AN45" s="117"/>
    </row>
    <row r="46" ht="16.2" customHeight="1" spans="1:40">
      <c r="A46" s="529"/>
      <c r="B46" s="341" t="s">
        <v>163</v>
      </c>
      <c r="C46" s="396" t="s">
        <v>83</v>
      </c>
      <c r="D46" s="527">
        <v>1</v>
      </c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116">
        <f>7500*12</f>
        <v>90000</v>
      </c>
      <c r="AN46" s="117">
        <f>AM46*D46</f>
        <v>90000</v>
      </c>
    </row>
    <row r="47" ht="16.2" customHeight="1" spans="1:40">
      <c r="A47" s="529"/>
      <c r="B47" s="341" t="s">
        <v>164</v>
      </c>
      <c r="C47" s="396" t="s">
        <v>83</v>
      </c>
      <c r="D47" s="689">
        <v>1</v>
      </c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116">
        <v>35000</v>
      </c>
      <c r="AN47" s="117">
        <f t="shared" ref="AN47:AN48" si="0">AM47*D47</f>
        <v>35000</v>
      </c>
    </row>
    <row r="48" ht="16.2" customHeight="1" spans="1:40">
      <c r="A48" s="529"/>
      <c r="B48" s="341" t="s">
        <v>165</v>
      </c>
      <c r="C48" s="396" t="s">
        <v>83</v>
      </c>
      <c r="D48" s="689">
        <v>1</v>
      </c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116">
        <v>25000</v>
      </c>
      <c r="AN48" s="117">
        <f t="shared" si="0"/>
        <v>25000</v>
      </c>
    </row>
    <row r="49" ht="16.2" customHeight="1" spans="1:40">
      <c r="A49" s="529"/>
      <c r="B49" s="341" t="s">
        <v>166</v>
      </c>
      <c r="C49" s="396" t="s">
        <v>55</v>
      </c>
      <c r="D49" s="698">
        <v>150000</v>
      </c>
      <c r="E49" s="94"/>
      <c r="F49" s="699">
        <v>0.1</v>
      </c>
      <c r="G49" s="57"/>
      <c r="H49" s="57"/>
      <c r="I49" s="57"/>
      <c r="J49" s="57"/>
      <c r="K49" s="699">
        <v>0.1</v>
      </c>
      <c r="L49" s="57"/>
      <c r="M49" s="57"/>
      <c r="N49" s="57"/>
      <c r="O49" s="57"/>
      <c r="P49" s="699">
        <v>0.1</v>
      </c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697"/>
      <c r="AD49" s="697"/>
      <c r="AE49" s="697"/>
      <c r="AF49" s="697"/>
      <c r="AG49" s="697">
        <v>0.1</v>
      </c>
      <c r="AH49" s="697">
        <v>0.1</v>
      </c>
      <c r="AI49" s="697">
        <v>0.1</v>
      </c>
      <c r="AJ49" s="697">
        <v>0.05</v>
      </c>
      <c r="AK49" s="697"/>
      <c r="AL49" s="707"/>
      <c r="AM49" s="708"/>
      <c r="AN49" s="117">
        <f>AM49*AN46</f>
        <v>0</v>
      </c>
    </row>
    <row r="50" ht="16.2" customHeight="1" spans="1:40">
      <c r="A50" s="529"/>
      <c r="B50" s="341"/>
      <c r="C50" s="396"/>
      <c r="D50" s="700"/>
      <c r="E50" s="57"/>
      <c r="F50" s="699"/>
      <c r="G50" s="57"/>
      <c r="H50" s="57"/>
      <c r="I50" s="57"/>
      <c r="J50" s="57"/>
      <c r="K50" s="699"/>
      <c r="L50" s="57"/>
      <c r="M50" s="57"/>
      <c r="N50" s="57"/>
      <c r="O50" s="57"/>
      <c r="P50" s="699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697"/>
      <c r="AD50" s="697"/>
      <c r="AE50" s="697"/>
      <c r="AF50" s="697"/>
      <c r="AG50" s="697"/>
      <c r="AH50" s="697"/>
      <c r="AI50" s="697"/>
      <c r="AJ50" s="697"/>
      <c r="AK50" s="697"/>
      <c r="AL50" s="697"/>
      <c r="AM50" s="709"/>
      <c r="AN50" s="117"/>
    </row>
    <row r="51" ht="16.2" customHeight="1" spans="1:40">
      <c r="A51" s="529">
        <v>14.08</v>
      </c>
      <c r="B51" s="341" t="s">
        <v>167</v>
      </c>
      <c r="C51" s="396"/>
      <c r="D51" s="527"/>
      <c r="E51" s="701"/>
      <c r="F51" s="701"/>
      <c r="G51" s="701"/>
      <c r="H51" s="701"/>
      <c r="I51" s="701"/>
      <c r="J51" s="701"/>
      <c r="K51" s="701"/>
      <c r="L51" s="701"/>
      <c r="M51" s="701"/>
      <c r="N51" s="701"/>
      <c r="O51" s="701"/>
      <c r="P51" s="701"/>
      <c r="Q51" s="701"/>
      <c r="R51" s="701"/>
      <c r="S51" s="701"/>
      <c r="T51" s="701"/>
      <c r="U51" s="701"/>
      <c r="V51" s="701"/>
      <c r="W51" s="701"/>
      <c r="X51" s="701"/>
      <c r="Y51" s="701"/>
      <c r="Z51" s="701"/>
      <c r="AA51" s="701"/>
      <c r="AB51" s="701"/>
      <c r="AC51" s="701"/>
      <c r="AD51" s="701"/>
      <c r="AE51" s="701"/>
      <c r="AF51" s="701"/>
      <c r="AG51" s="701"/>
      <c r="AH51" s="701"/>
      <c r="AI51" s="701"/>
      <c r="AJ51" s="701"/>
      <c r="AK51" s="701"/>
      <c r="AL51" s="701"/>
      <c r="AM51" s="116"/>
      <c r="AN51" s="117"/>
    </row>
    <row r="52" ht="16.2" customHeight="1" spans="1:40">
      <c r="A52" s="529"/>
      <c r="B52" s="341" t="s">
        <v>168</v>
      </c>
      <c r="C52" s="396"/>
      <c r="D52" s="527"/>
      <c r="E52" s="701"/>
      <c r="F52" s="701"/>
      <c r="G52" s="701"/>
      <c r="H52" s="701"/>
      <c r="I52" s="701"/>
      <c r="J52" s="701"/>
      <c r="K52" s="701"/>
      <c r="L52" s="701"/>
      <c r="M52" s="701"/>
      <c r="N52" s="701"/>
      <c r="O52" s="701"/>
      <c r="P52" s="701"/>
      <c r="Q52" s="701"/>
      <c r="R52" s="701"/>
      <c r="S52" s="701"/>
      <c r="T52" s="701"/>
      <c r="U52" s="701"/>
      <c r="V52" s="701"/>
      <c r="W52" s="701"/>
      <c r="X52" s="701"/>
      <c r="Y52" s="701"/>
      <c r="Z52" s="701"/>
      <c r="AA52" s="701"/>
      <c r="AB52" s="701"/>
      <c r="AC52" s="701"/>
      <c r="AD52" s="701"/>
      <c r="AE52" s="701"/>
      <c r="AF52" s="701"/>
      <c r="AG52" s="701"/>
      <c r="AH52" s="701"/>
      <c r="AI52" s="701"/>
      <c r="AJ52" s="701"/>
      <c r="AK52" s="701"/>
      <c r="AL52" s="701"/>
      <c r="AM52" s="116"/>
      <c r="AN52" s="117"/>
    </row>
    <row r="53" ht="16.2" customHeight="1" spans="1:40">
      <c r="A53" s="529"/>
      <c r="B53" s="341" t="s">
        <v>169</v>
      </c>
      <c r="C53" s="396" t="s">
        <v>106</v>
      </c>
      <c r="D53" s="527">
        <v>1</v>
      </c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>
        <v>50000</v>
      </c>
      <c r="AC53" s="240"/>
      <c r="AD53" s="240"/>
      <c r="AE53" s="240"/>
      <c r="AF53" s="240"/>
      <c r="AG53" s="240"/>
      <c r="AH53" s="240">
        <v>12400</v>
      </c>
      <c r="AI53" s="240">
        <v>12400</v>
      </c>
      <c r="AJ53" s="240"/>
      <c r="AK53" s="240"/>
      <c r="AL53" s="240"/>
      <c r="AM53" s="116"/>
      <c r="AN53" s="117"/>
    </row>
    <row r="54" ht="16.2" customHeight="1" spans="1:40">
      <c r="A54" s="529"/>
      <c r="B54" s="341" t="s">
        <v>170</v>
      </c>
      <c r="C54" s="396" t="s">
        <v>171</v>
      </c>
      <c r="D54" s="527">
        <v>12</v>
      </c>
      <c r="E54" s="240"/>
      <c r="F54" s="240">
        <v>3000</v>
      </c>
      <c r="G54" s="240"/>
      <c r="H54" s="240"/>
      <c r="I54" s="240"/>
      <c r="J54" s="240"/>
      <c r="K54" s="240">
        <v>5000</v>
      </c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>
        <v>0</v>
      </c>
      <c r="AC54" s="240"/>
      <c r="AD54" s="240"/>
      <c r="AE54" s="240"/>
      <c r="AF54" s="240"/>
      <c r="AG54" s="240"/>
      <c r="AH54" s="240">
        <v>4625</v>
      </c>
      <c r="AI54" s="240">
        <v>4625</v>
      </c>
      <c r="AJ54" s="240">
        <v>10000</v>
      </c>
      <c r="AK54" s="240"/>
      <c r="AL54" s="240"/>
      <c r="AM54" s="116"/>
      <c r="AN54" s="117"/>
    </row>
    <row r="55" ht="16.2" customHeight="1" spans="1:40">
      <c r="A55" s="529">
        <v>14.1</v>
      </c>
      <c r="B55" s="341" t="s">
        <v>172</v>
      </c>
      <c r="C55" s="396" t="s">
        <v>171</v>
      </c>
      <c r="D55" s="527">
        <v>12</v>
      </c>
      <c r="E55" s="240"/>
      <c r="F55" s="240">
        <v>1000</v>
      </c>
      <c r="G55" s="240"/>
      <c r="H55" s="240"/>
      <c r="I55" s="240"/>
      <c r="J55" s="240"/>
      <c r="K55" s="240">
        <v>2500</v>
      </c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>
        <v>1050</v>
      </c>
      <c r="AI55" s="240">
        <v>1050</v>
      </c>
      <c r="AJ55" s="240">
        <v>4000</v>
      </c>
      <c r="AK55" s="240"/>
      <c r="AL55" s="240"/>
      <c r="AM55" s="116"/>
      <c r="AN55" s="117"/>
    </row>
    <row r="56" ht="16.2" customHeight="1" spans="1:40">
      <c r="A56" s="529"/>
      <c r="B56" s="341"/>
      <c r="C56" s="396"/>
      <c r="D56" s="527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116"/>
      <c r="AN56" s="117"/>
    </row>
    <row r="57" ht="16.2" customHeight="1" spans="1:40">
      <c r="A57" s="529"/>
      <c r="B57" s="341"/>
      <c r="C57" s="396"/>
      <c r="D57" s="527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116"/>
      <c r="AN57" s="117"/>
    </row>
    <row r="58" ht="16.2" customHeight="1" spans="1:40">
      <c r="A58" s="529"/>
      <c r="B58" s="341"/>
      <c r="C58" s="396"/>
      <c r="D58" s="527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116"/>
      <c r="AN58" s="117"/>
    </row>
    <row r="59" ht="16.2" customHeight="1" spans="1:40">
      <c r="A59" s="529"/>
      <c r="B59" s="341"/>
      <c r="C59" s="396"/>
      <c r="D59" s="527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116"/>
      <c r="AN59" s="117"/>
    </row>
    <row r="60" ht="16.2" customHeight="1" spans="1:40">
      <c r="A60" s="529"/>
      <c r="B60" s="341"/>
      <c r="C60" s="396"/>
      <c r="D60" s="527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116"/>
      <c r="AN60" s="117"/>
    </row>
    <row r="61" ht="16.2" customHeight="1" spans="1:40">
      <c r="A61" s="529"/>
      <c r="B61" s="341"/>
      <c r="C61" s="396"/>
      <c r="D61" s="527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116"/>
      <c r="AN61" s="117"/>
    </row>
    <row r="62" ht="16.2" customHeight="1" spans="1:40">
      <c r="A62" s="529"/>
      <c r="B62" s="341"/>
      <c r="C62" s="396"/>
      <c r="D62" s="527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116"/>
      <c r="AN62" s="117"/>
    </row>
    <row r="63" ht="16.2" customHeight="1" spans="1:40">
      <c r="A63" s="529"/>
      <c r="B63" s="341"/>
      <c r="C63" s="396"/>
      <c r="D63" s="527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116"/>
      <c r="AN63" s="117"/>
    </row>
    <row r="64" ht="16.2" customHeight="1" spans="1:40">
      <c r="A64" s="529"/>
      <c r="B64" s="341"/>
      <c r="C64" s="396"/>
      <c r="D64" s="527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116"/>
      <c r="AN64" s="117"/>
    </row>
    <row r="65" ht="16.2" customHeight="1" spans="1:40">
      <c r="A65" s="529"/>
      <c r="B65" s="341"/>
      <c r="C65" s="396"/>
      <c r="D65" s="527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116"/>
      <c r="AN65" s="117"/>
    </row>
    <row r="66" ht="16.2" customHeight="1" spans="1:40">
      <c r="A66" s="529"/>
      <c r="B66" s="341"/>
      <c r="C66" s="396"/>
      <c r="D66" s="527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116"/>
      <c r="AN66" s="117"/>
    </row>
    <row r="67" ht="16.2" customHeight="1" spans="1:40">
      <c r="A67" s="529"/>
      <c r="B67" s="341"/>
      <c r="C67" s="396"/>
      <c r="D67" s="527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116"/>
      <c r="AN67" s="117"/>
    </row>
    <row r="68" ht="16.2" customHeight="1" spans="1:40">
      <c r="A68" s="529"/>
      <c r="B68" s="341"/>
      <c r="C68" s="396"/>
      <c r="D68" s="527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116"/>
      <c r="AN68" s="117"/>
    </row>
    <row r="69" ht="16.2" customHeight="1" spans="1:40">
      <c r="A69" s="529"/>
      <c r="B69" s="341"/>
      <c r="C69" s="396"/>
      <c r="D69" s="527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116"/>
      <c r="AN69" s="117"/>
    </row>
    <row r="70" ht="16.2" customHeight="1" spans="1:40">
      <c r="A70" s="529"/>
      <c r="B70" s="341"/>
      <c r="C70" s="396"/>
      <c r="D70" s="527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116"/>
      <c r="AN70" s="117"/>
    </row>
    <row r="71" ht="16.2" customHeight="1" spans="1:40">
      <c r="A71" s="529"/>
      <c r="B71" s="341"/>
      <c r="C71" s="396"/>
      <c r="D71" s="527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0"/>
      <c r="AM71" s="116"/>
      <c r="AN71" s="117"/>
    </row>
    <row r="72" ht="16.2" customHeight="1" spans="1:40">
      <c r="A72" s="529"/>
      <c r="B72" s="341"/>
      <c r="C72" s="396"/>
      <c r="D72" s="527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116"/>
      <c r="AN72" s="117"/>
    </row>
    <row r="73" ht="16.2" customHeight="1" spans="1:40">
      <c r="A73" s="529"/>
      <c r="B73" s="341"/>
      <c r="C73" s="396"/>
      <c r="D73" s="527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116"/>
      <c r="AN73" s="117"/>
    </row>
    <row r="74" ht="14.75" spans="1:40">
      <c r="A74" s="529"/>
      <c r="B74" s="341"/>
      <c r="C74" s="396"/>
      <c r="D74" s="527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16"/>
      <c r="AN74" s="117"/>
    </row>
    <row r="75" ht="20.25" customHeight="1" spans="1:40">
      <c r="A75" s="710"/>
      <c r="B75" s="175" t="s">
        <v>94</v>
      </c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76"/>
      <c r="AN75" s="115"/>
    </row>
  </sheetData>
  <mergeCells count="13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B75:AM75"/>
  </mergeCells>
  <conditionalFormatting sqref="AM1:AM2;AM4:AM7;AM76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5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O81"/>
  <sheetViews>
    <sheetView view="pageBreakPreview" zoomScale="60" zoomScalePageLayoutView="60" zoomScaleNormal="90" topLeftCell="A28" workbookViewId="0">
      <selection activeCell="D21" sqref="D21"/>
    </sheetView>
  </sheetViews>
  <sheetFormatPr defaultColWidth="9.10909090909091" defaultRowHeight="14"/>
  <cols>
    <col min="1" max="1" width="9.44545454545455" style="33" customWidth="1"/>
    <col min="2" max="2" width="61.2181818181818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20.25" customHeight="1" spans="1:40">
      <c r="A5" s="4" t="s">
        <v>173</v>
      </c>
      <c r="B5" s="133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28"/>
      <c r="AN5" s="629" t="s">
        <v>174</v>
      </c>
    </row>
    <row r="6" ht="14.75" spans="1:6">
      <c r="A6" s="4"/>
      <c r="F6" s="285"/>
    </row>
    <row r="7" ht="14.75" spans="1:40">
      <c r="A7" s="41" t="s">
        <v>39</v>
      </c>
      <c r="B7" s="522" t="s">
        <v>40</v>
      </c>
      <c r="C7" s="43" t="s">
        <v>41</v>
      </c>
      <c r="D7" s="44" t="s">
        <v>42</v>
      </c>
      <c r="E7" s="45" t="s">
        <v>43</v>
      </c>
      <c r="F7" s="45" t="s">
        <v>43</v>
      </c>
      <c r="G7" s="45" t="s">
        <v>43</v>
      </c>
      <c r="H7" s="45" t="s">
        <v>43</v>
      </c>
      <c r="I7" s="45" t="s">
        <v>43</v>
      </c>
      <c r="J7" s="45" t="s">
        <v>43</v>
      </c>
      <c r="K7" s="45" t="s">
        <v>43</v>
      </c>
      <c r="L7" s="45" t="s">
        <v>43</v>
      </c>
      <c r="M7" s="45" t="s">
        <v>43</v>
      </c>
      <c r="N7" s="45" t="s">
        <v>43</v>
      </c>
      <c r="O7" s="45" t="s">
        <v>43</v>
      </c>
      <c r="P7" s="45" t="s">
        <v>43</v>
      </c>
      <c r="Q7" s="45" t="s">
        <v>43</v>
      </c>
      <c r="R7" s="45" t="s">
        <v>43</v>
      </c>
      <c r="S7" s="45" t="s">
        <v>43</v>
      </c>
      <c r="T7" s="45" t="s">
        <v>43</v>
      </c>
      <c r="U7" s="45" t="s">
        <v>43</v>
      </c>
      <c r="V7" s="45" t="s">
        <v>43</v>
      </c>
      <c r="W7" s="45" t="s">
        <v>43</v>
      </c>
      <c r="X7" s="45" t="s">
        <v>43</v>
      </c>
      <c r="Y7" s="45" t="s">
        <v>43</v>
      </c>
      <c r="Z7" s="45" t="s">
        <v>43</v>
      </c>
      <c r="AA7" s="45" t="s">
        <v>43</v>
      </c>
      <c r="AB7" s="45" t="s">
        <v>43</v>
      </c>
      <c r="AC7" s="47" t="s">
        <v>43</v>
      </c>
      <c r="AD7" s="47" t="s">
        <v>43</v>
      </c>
      <c r="AE7" s="47" t="s">
        <v>43</v>
      </c>
      <c r="AF7" s="47" t="s">
        <v>43</v>
      </c>
      <c r="AG7" s="47" t="s">
        <v>43</v>
      </c>
      <c r="AH7" s="47" t="s">
        <v>43</v>
      </c>
      <c r="AI7" s="89" t="s">
        <v>43</v>
      </c>
      <c r="AJ7" s="45" t="s">
        <v>44</v>
      </c>
      <c r="AK7" s="45" t="s">
        <v>44</v>
      </c>
      <c r="AL7" s="89" t="s">
        <v>44</v>
      </c>
      <c r="AM7" s="630" t="s">
        <v>175</v>
      </c>
      <c r="AN7" s="406" t="s">
        <v>46</v>
      </c>
    </row>
    <row r="8" spans="1:40">
      <c r="A8" s="191">
        <v>1500</v>
      </c>
      <c r="B8" s="255" t="s">
        <v>176</v>
      </c>
      <c r="C8" s="173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237"/>
      <c r="AM8" s="116"/>
      <c r="AN8" s="253"/>
    </row>
    <row r="9" s="614" customFormat="1" spans="1:67">
      <c r="A9" s="191">
        <v>15.01</v>
      </c>
      <c r="B9" s="172" t="s">
        <v>177</v>
      </c>
      <c r="C9" s="173" t="s">
        <v>178</v>
      </c>
      <c r="D9" s="35">
        <v>5</v>
      </c>
      <c r="E9" s="64">
        <v>5000</v>
      </c>
      <c r="F9" s="64">
        <v>12000</v>
      </c>
      <c r="G9" s="64">
        <v>7250</v>
      </c>
      <c r="H9" s="64">
        <v>0</v>
      </c>
      <c r="I9" s="64">
        <v>10000</v>
      </c>
      <c r="J9" s="64">
        <v>25000</v>
      </c>
      <c r="K9" s="64">
        <v>9550</v>
      </c>
      <c r="L9" s="64">
        <v>8750</v>
      </c>
      <c r="M9" s="64"/>
      <c r="N9" s="64"/>
      <c r="O9" s="64">
        <v>0</v>
      </c>
      <c r="P9" s="64"/>
      <c r="Q9" s="64">
        <v>0</v>
      </c>
      <c r="R9" s="64"/>
      <c r="S9" s="64"/>
      <c r="T9" s="64">
        <v>10000</v>
      </c>
      <c r="U9" s="64">
        <v>25000</v>
      </c>
      <c r="V9" s="64">
        <v>12000</v>
      </c>
      <c r="W9" s="64">
        <v>11500</v>
      </c>
      <c r="X9" s="64">
        <v>10000</v>
      </c>
      <c r="Y9" s="64">
        <v>10500</v>
      </c>
      <c r="Z9" s="64">
        <v>8750</v>
      </c>
      <c r="AA9" s="64"/>
      <c r="AB9" s="64">
        <v>12000</v>
      </c>
      <c r="AC9" s="64"/>
      <c r="AD9" s="64">
        <v>12000</v>
      </c>
      <c r="AE9" s="64">
        <v>8750</v>
      </c>
      <c r="AF9" s="64">
        <v>15000</v>
      </c>
      <c r="AG9" s="64">
        <v>13000</v>
      </c>
      <c r="AH9" s="64">
        <v>4500</v>
      </c>
      <c r="AI9" s="64">
        <v>4500</v>
      </c>
      <c r="AJ9" s="250">
        <v>27000</v>
      </c>
      <c r="AK9" s="631">
        <v>10000</v>
      </c>
      <c r="AL9" s="98">
        <v>15000</v>
      </c>
      <c r="AM9" s="116"/>
      <c r="AN9" s="253"/>
      <c r="AO9" s="642"/>
      <c r="AP9" s="642"/>
      <c r="AQ9" s="642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643"/>
      <c r="BC9" s="643"/>
      <c r="BD9" s="643"/>
      <c r="BE9" s="643"/>
      <c r="BF9" s="643"/>
      <c r="BG9" s="643"/>
      <c r="BH9" s="643"/>
      <c r="BI9" s="643"/>
      <c r="BJ9" s="643"/>
      <c r="BK9" s="643"/>
      <c r="BL9" s="643"/>
      <c r="BM9" s="643"/>
      <c r="BN9" s="643"/>
      <c r="BO9" s="643"/>
    </row>
    <row r="10" ht="20.25" customHeight="1" spans="1:67">
      <c r="A10" s="191"/>
      <c r="B10" s="172" t="s">
        <v>179</v>
      </c>
      <c r="C10" s="173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278"/>
      <c r="AK10" s="190"/>
      <c r="AL10" s="237"/>
      <c r="AM10" s="116"/>
      <c r="AN10" s="253"/>
      <c r="AO10" s="644"/>
      <c r="AP10" s="645"/>
      <c r="AQ10" s="645"/>
      <c r="AR10" s="646"/>
      <c r="AS10" s="646"/>
      <c r="AT10" s="646"/>
      <c r="AU10" s="646"/>
      <c r="AV10" s="646"/>
      <c r="AW10" s="646"/>
      <c r="AX10" s="656"/>
      <c r="AY10" s="656"/>
      <c r="AZ10" s="656"/>
      <c r="BA10" s="656"/>
      <c r="BB10" s="656"/>
      <c r="BC10" s="656"/>
      <c r="BD10" s="656"/>
      <c r="BE10" s="656"/>
      <c r="BF10" s="656"/>
      <c r="BG10" s="656"/>
      <c r="BH10" s="656"/>
      <c r="BI10" s="656"/>
      <c r="BJ10" s="656"/>
      <c r="BK10" s="656"/>
      <c r="BL10" s="656"/>
      <c r="BM10" s="656"/>
      <c r="BN10" s="656"/>
      <c r="BO10" s="656"/>
    </row>
    <row r="11" ht="19.95" customHeight="1" spans="1:67">
      <c r="A11" s="191">
        <v>15.02</v>
      </c>
      <c r="B11" s="172" t="s">
        <v>180</v>
      </c>
      <c r="C11" s="173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278"/>
      <c r="AK11" s="190"/>
      <c r="AL11" s="237"/>
      <c r="AM11" s="116"/>
      <c r="AN11" s="253"/>
      <c r="AO11" s="647"/>
      <c r="AP11" s="647"/>
      <c r="AQ11" s="647"/>
      <c r="AR11" s="646"/>
      <c r="AS11" s="648"/>
      <c r="AT11" s="648"/>
      <c r="AU11" s="648"/>
      <c r="AV11" s="648"/>
      <c r="AW11" s="648"/>
      <c r="AX11" s="656"/>
      <c r="AY11" s="656"/>
      <c r="AZ11" s="656"/>
      <c r="BA11" s="656"/>
      <c r="BB11" s="656"/>
      <c r="BC11" s="656"/>
      <c r="BD11" s="656"/>
      <c r="BE11" s="656"/>
      <c r="BF11" s="656"/>
      <c r="BG11" s="656"/>
      <c r="BH11" s="656"/>
      <c r="BI11" s="656"/>
      <c r="BJ11" s="656"/>
      <c r="BK11" s="656"/>
      <c r="BL11" s="656"/>
      <c r="BM11" s="656"/>
      <c r="BN11" s="656"/>
      <c r="BO11" s="656"/>
    </row>
    <row r="12" spans="1:67">
      <c r="A12" s="191"/>
      <c r="B12" s="172"/>
      <c r="C12" s="173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278"/>
      <c r="AK12" s="190"/>
      <c r="AL12" s="237"/>
      <c r="AM12" s="116"/>
      <c r="AN12" s="253"/>
      <c r="AO12" s="649"/>
      <c r="AP12" s="650"/>
      <c r="AQ12" s="650"/>
      <c r="AR12" s="646"/>
      <c r="AS12" s="646"/>
      <c r="AT12" s="646"/>
      <c r="AU12" s="646"/>
      <c r="AV12" s="646"/>
      <c r="AW12" s="646"/>
      <c r="AX12" s="656"/>
      <c r="AY12" s="656"/>
      <c r="AZ12" s="656"/>
      <c r="BA12" s="656"/>
      <c r="BB12" s="656"/>
      <c r="BC12" s="656"/>
      <c r="BD12" s="656"/>
      <c r="BE12" s="656"/>
      <c r="BF12" s="656"/>
      <c r="BG12" s="656"/>
      <c r="BH12" s="656"/>
      <c r="BI12" s="656"/>
      <c r="BJ12" s="656"/>
      <c r="BK12" s="656"/>
      <c r="BL12" s="656"/>
      <c r="BM12" s="656"/>
      <c r="BN12" s="656"/>
      <c r="BO12" s="656"/>
    </row>
    <row r="13" s="614" customFormat="1" ht="14.5" spans="1:67">
      <c r="A13" s="198" t="s">
        <v>81</v>
      </c>
      <c r="B13" s="172" t="s">
        <v>181</v>
      </c>
      <c r="C13" s="173" t="s">
        <v>178</v>
      </c>
      <c r="D13" s="35">
        <v>5</v>
      </c>
      <c r="E13" s="64"/>
      <c r="F13" s="64">
        <v>6000</v>
      </c>
      <c r="G13" s="64">
        <v>0</v>
      </c>
      <c r="H13" s="64">
        <v>0</v>
      </c>
      <c r="I13" s="64"/>
      <c r="J13" s="64">
        <v>10000</v>
      </c>
      <c r="K13" s="64">
        <v>6500</v>
      </c>
      <c r="L13" s="64">
        <v>6562.5</v>
      </c>
      <c r="M13" s="64"/>
      <c r="N13" s="64"/>
      <c r="O13" s="64">
        <v>4500</v>
      </c>
      <c r="P13" s="64"/>
      <c r="Q13" s="64"/>
      <c r="R13" s="64"/>
      <c r="S13" s="64"/>
      <c r="T13" s="64"/>
      <c r="U13" s="64">
        <v>18000</v>
      </c>
      <c r="V13" s="64">
        <v>6600</v>
      </c>
      <c r="W13" s="64">
        <v>0</v>
      </c>
      <c r="X13" s="64"/>
      <c r="Y13" s="64">
        <v>5200</v>
      </c>
      <c r="Z13" s="64">
        <f>Z9*75%</f>
        <v>6562.5</v>
      </c>
      <c r="AA13" s="64"/>
      <c r="AB13" s="64">
        <v>6000</v>
      </c>
      <c r="AC13" s="64"/>
      <c r="AD13" s="64">
        <v>8000</v>
      </c>
      <c r="AE13" s="64">
        <v>6562.5</v>
      </c>
      <c r="AF13" s="64">
        <v>5000</v>
      </c>
      <c r="AG13" s="64"/>
      <c r="AH13" s="64">
        <v>3200</v>
      </c>
      <c r="AI13" s="64">
        <v>3200</v>
      </c>
      <c r="AJ13" s="250">
        <v>6200</v>
      </c>
      <c r="AK13" s="64">
        <v>3200</v>
      </c>
      <c r="AL13" s="98">
        <v>7500</v>
      </c>
      <c r="AM13" s="116"/>
      <c r="AN13" s="253"/>
      <c r="AO13" s="645"/>
      <c r="AP13" s="651"/>
      <c r="AQ13" s="652"/>
      <c r="AR13" s="653"/>
      <c r="AS13" s="653"/>
      <c r="AT13" s="653"/>
      <c r="AU13" s="653"/>
      <c r="AV13" s="653"/>
      <c r="AW13" s="653"/>
      <c r="AX13" s="643"/>
      <c r="AY13" s="643"/>
      <c r="AZ13" s="643"/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3"/>
    </row>
    <row r="14" ht="14.5" spans="1:67">
      <c r="A14" s="198"/>
      <c r="B14" s="172"/>
      <c r="C14" s="17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190"/>
      <c r="AD14" s="190"/>
      <c r="AE14" s="190"/>
      <c r="AF14" s="190"/>
      <c r="AG14" s="190"/>
      <c r="AH14" s="190"/>
      <c r="AI14" s="190"/>
      <c r="AJ14" s="278"/>
      <c r="AK14" s="190"/>
      <c r="AL14" s="237"/>
      <c r="AM14" s="116"/>
      <c r="AN14" s="253"/>
      <c r="AO14" s="645"/>
      <c r="AP14" s="654"/>
      <c r="AQ14" s="652"/>
      <c r="AR14" s="646"/>
      <c r="AS14" s="646"/>
      <c r="AT14" s="646"/>
      <c r="AU14" s="646"/>
      <c r="AV14" s="646"/>
      <c r="AW14" s="646"/>
      <c r="AX14" s="656"/>
      <c r="AY14" s="656"/>
      <c r="AZ14" s="656"/>
      <c r="BA14" s="656"/>
      <c r="BB14" s="656"/>
      <c r="BC14" s="656"/>
      <c r="BD14" s="656"/>
      <c r="BE14" s="656"/>
      <c r="BF14" s="656"/>
      <c r="BG14" s="656"/>
      <c r="BH14" s="656"/>
      <c r="BI14" s="656"/>
      <c r="BJ14" s="656"/>
      <c r="BK14" s="656"/>
      <c r="BL14" s="656"/>
      <c r="BM14" s="656"/>
      <c r="BN14" s="656"/>
      <c r="BO14" s="656"/>
    </row>
    <row r="15" ht="14.5" spans="1:67">
      <c r="A15" s="198"/>
      <c r="B15" s="222" t="s">
        <v>182</v>
      </c>
      <c r="C15" s="173" t="s">
        <v>120</v>
      </c>
      <c r="D15" s="35">
        <v>300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>
        <v>65</v>
      </c>
      <c r="AC15" s="64"/>
      <c r="AD15" s="64"/>
      <c r="AE15" s="64"/>
      <c r="AF15" s="64"/>
      <c r="AG15" s="64"/>
      <c r="AH15" s="64"/>
      <c r="AI15" s="64"/>
      <c r="AJ15" s="250"/>
      <c r="AK15" s="64"/>
      <c r="AL15" s="98"/>
      <c r="AM15" s="116"/>
      <c r="AN15" s="253"/>
      <c r="AO15" s="655"/>
      <c r="AP15" s="651"/>
      <c r="AQ15" s="652"/>
      <c r="AR15" s="646"/>
      <c r="AS15" s="648"/>
      <c r="AT15" s="648"/>
      <c r="AU15" s="648"/>
      <c r="AV15" s="648"/>
      <c r="AW15" s="648"/>
      <c r="AX15" s="656"/>
      <c r="AY15" s="656"/>
      <c r="AZ15" s="656"/>
      <c r="BA15" s="656"/>
      <c r="BB15" s="656"/>
      <c r="BC15" s="656"/>
      <c r="BD15" s="656"/>
      <c r="BE15" s="656"/>
      <c r="BF15" s="656"/>
      <c r="BG15" s="656"/>
      <c r="BH15" s="656"/>
      <c r="BI15" s="656"/>
      <c r="BJ15" s="656"/>
      <c r="BK15" s="656"/>
      <c r="BL15" s="656"/>
      <c r="BM15" s="656"/>
      <c r="BN15" s="656"/>
      <c r="BO15" s="656"/>
    </row>
    <row r="16" ht="14.5" spans="1:67">
      <c r="A16" s="198"/>
      <c r="B16" s="222" t="s">
        <v>183</v>
      </c>
      <c r="C16" s="173" t="s">
        <v>120</v>
      </c>
      <c r="D16" s="35">
        <v>10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>
        <v>65</v>
      </c>
      <c r="AC16" s="64"/>
      <c r="AD16" s="64"/>
      <c r="AE16" s="64"/>
      <c r="AF16" s="64"/>
      <c r="AG16" s="64"/>
      <c r="AH16" s="64"/>
      <c r="AI16" s="64"/>
      <c r="AJ16" s="250"/>
      <c r="AK16" s="64"/>
      <c r="AL16" s="98"/>
      <c r="AM16" s="116"/>
      <c r="AN16" s="253"/>
      <c r="AO16" s="645"/>
      <c r="AP16" s="654"/>
      <c r="AQ16" s="652"/>
      <c r="AR16" s="646"/>
      <c r="AS16" s="646"/>
      <c r="AT16" s="646"/>
      <c r="AU16" s="646"/>
      <c r="AV16" s="646"/>
      <c r="AW16" s="646"/>
      <c r="AX16" s="656"/>
      <c r="AY16" s="656"/>
      <c r="AZ16" s="656"/>
      <c r="BA16" s="656"/>
      <c r="BB16" s="656"/>
      <c r="BC16" s="656"/>
      <c r="BD16" s="656"/>
      <c r="BE16" s="656"/>
      <c r="BF16" s="656"/>
      <c r="BG16" s="656"/>
      <c r="BH16" s="656"/>
      <c r="BI16" s="656"/>
      <c r="BJ16" s="656"/>
      <c r="BK16" s="656"/>
      <c r="BL16" s="656"/>
      <c r="BM16" s="656"/>
      <c r="BN16" s="656"/>
      <c r="BO16" s="656"/>
    </row>
    <row r="17" ht="14.5" spans="1:67">
      <c r="A17" s="198"/>
      <c r="B17" s="222" t="s">
        <v>184</v>
      </c>
      <c r="C17" s="173" t="s">
        <v>120</v>
      </c>
      <c r="D17" s="35">
        <v>50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>
        <v>45</v>
      </c>
      <c r="AC17" s="64">
        <v>550</v>
      </c>
      <c r="AD17" s="64">
        <v>250</v>
      </c>
      <c r="AE17" s="64">
        <v>215</v>
      </c>
      <c r="AF17" s="64">
        <v>150</v>
      </c>
      <c r="AG17" s="64">
        <v>300</v>
      </c>
      <c r="AH17" s="64">
        <v>286</v>
      </c>
      <c r="AI17" s="64">
        <v>286</v>
      </c>
      <c r="AJ17" s="241"/>
      <c r="AK17" s="64"/>
      <c r="AL17" s="98"/>
      <c r="AM17" s="116"/>
      <c r="AN17" s="253"/>
      <c r="AO17" s="645"/>
      <c r="AP17" s="651"/>
      <c r="AQ17" s="652"/>
      <c r="AR17" s="646"/>
      <c r="AS17" s="646"/>
      <c r="AT17" s="646"/>
      <c r="AU17" s="646"/>
      <c r="AV17" s="646"/>
      <c r="AW17" s="646"/>
      <c r="AX17" s="656"/>
      <c r="AY17" s="656"/>
      <c r="AZ17" s="656"/>
      <c r="BA17" s="656"/>
      <c r="BB17" s="656"/>
      <c r="BC17" s="656"/>
      <c r="BD17" s="656"/>
      <c r="BE17" s="656"/>
      <c r="BF17" s="656"/>
      <c r="BG17" s="656"/>
      <c r="BH17" s="656"/>
      <c r="BI17" s="656"/>
      <c r="BJ17" s="656"/>
      <c r="BK17" s="656"/>
      <c r="BL17" s="656"/>
      <c r="BM17" s="656"/>
      <c r="BN17" s="656"/>
      <c r="BO17" s="656"/>
    </row>
    <row r="18" ht="14.5" spans="1:67">
      <c r="A18" s="191"/>
      <c r="B18" s="172"/>
      <c r="C18" s="173"/>
      <c r="E18" s="190"/>
      <c r="F18" s="190">
        <v>5000</v>
      </c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64"/>
      <c r="AD18" s="64"/>
      <c r="AE18" s="64"/>
      <c r="AF18" s="64"/>
      <c r="AG18" s="64"/>
      <c r="AH18" s="64"/>
      <c r="AI18" s="64"/>
      <c r="AJ18" s="241"/>
      <c r="AK18" s="64"/>
      <c r="AL18" s="98"/>
      <c r="AM18" s="116"/>
      <c r="AN18" s="253"/>
      <c r="AO18" s="645"/>
      <c r="AP18" s="654"/>
      <c r="AQ18" s="652"/>
      <c r="AR18" s="646"/>
      <c r="AS18" s="646"/>
      <c r="AT18" s="646"/>
      <c r="AU18" s="646"/>
      <c r="AV18" s="646"/>
      <c r="AW18" s="646"/>
      <c r="AX18" s="656"/>
      <c r="AY18" s="656"/>
      <c r="AZ18" s="656"/>
      <c r="BA18" s="656"/>
      <c r="BB18" s="656"/>
      <c r="BC18" s="656"/>
      <c r="BD18" s="656"/>
      <c r="BE18" s="656"/>
      <c r="BF18" s="656"/>
      <c r="BG18" s="656"/>
      <c r="BH18" s="656"/>
      <c r="BI18" s="656"/>
      <c r="BJ18" s="656"/>
      <c r="BK18" s="656"/>
      <c r="BL18" s="656"/>
      <c r="BM18" s="656"/>
      <c r="BN18" s="656"/>
      <c r="BO18" s="656"/>
    </row>
    <row r="19" ht="14.5" spans="1:67">
      <c r="A19" s="191">
        <v>15.03</v>
      </c>
      <c r="B19" s="172" t="s">
        <v>185</v>
      </c>
      <c r="C19" s="17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>
        <v>1010</v>
      </c>
      <c r="AD19" s="64">
        <v>950</v>
      </c>
      <c r="AE19" s="64">
        <v>500</v>
      </c>
      <c r="AF19" s="64">
        <v>1800</v>
      </c>
      <c r="AG19" s="64">
        <v>1500</v>
      </c>
      <c r="AH19" s="64">
        <v>1570</v>
      </c>
      <c r="AI19" s="64">
        <v>1570</v>
      </c>
      <c r="AJ19" s="241"/>
      <c r="AK19" s="64"/>
      <c r="AL19" s="98"/>
      <c r="AM19" s="116"/>
      <c r="AN19" s="253"/>
      <c r="AO19" s="645"/>
      <c r="AP19" s="654"/>
      <c r="AQ19" s="652"/>
      <c r="AR19" s="646"/>
      <c r="AS19" s="646"/>
      <c r="AT19" s="646"/>
      <c r="AU19" s="646"/>
      <c r="AV19" s="646"/>
      <c r="AW19" s="646"/>
      <c r="AX19" s="656"/>
      <c r="AY19" s="656"/>
      <c r="AZ19" s="656"/>
      <c r="BA19" s="656"/>
      <c r="BB19" s="656"/>
      <c r="BC19" s="656"/>
      <c r="BD19" s="656"/>
      <c r="BE19" s="656"/>
      <c r="BF19" s="656"/>
      <c r="BG19" s="656"/>
      <c r="BH19" s="656"/>
      <c r="BI19" s="656"/>
      <c r="BJ19" s="656"/>
      <c r="BK19" s="656"/>
      <c r="BL19" s="656"/>
      <c r="BM19" s="656"/>
      <c r="BN19" s="656"/>
      <c r="BO19" s="656"/>
    </row>
    <row r="20" ht="19.5" customHeight="1" spans="1:67">
      <c r="A20" s="191"/>
      <c r="B20" s="254"/>
      <c r="C20" s="17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241"/>
      <c r="AK20" s="64"/>
      <c r="AL20" s="98"/>
      <c r="AM20" s="116"/>
      <c r="AN20" s="253"/>
      <c r="AO20" s="645"/>
      <c r="AP20" s="654"/>
      <c r="AQ20" s="652"/>
      <c r="AR20" s="646"/>
      <c r="AS20" s="646"/>
      <c r="AT20" s="646"/>
      <c r="AU20" s="646"/>
      <c r="AV20" s="646"/>
      <c r="AW20" s="646"/>
      <c r="AX20" s="656"/>
      <c r="AY20" s="656"/>
      <c r="AZ20" s="656"/>
      <c r="BA20" s="656"/>
      <c r="BB20" s="656"/>
      <c r="BC20" s="656"/>
      <c r="BD20" s="656"/>
      <c r="BE20" s="656"/>
      <c r="BF20" s="656"/>
      <c r="BG20" s="656"/>
      <c r="BH20" s="656"/>
      <c r="BI20" s="656"/>
      <c r="BJ20" s="656"/>
      <c r="BK20" s="656"/>
      <c r="BL20" s="656"/>
      <c r="BM20" s="656"/>
      <c r="BN20" s="656"/>
      <c r="BO20" s="656"/>
    </row>
    <row r="21" s="614" customFormat="1" ht="14.5" spans="1:67">
      <c r="A21" s="198" t="s">
        <v>81</v>
      </c>
      <c r="B21" s="172" t="s">
        <v>186</v>
      </c>
      <c r="C21" s="173" t="s">
        <v>187</v>
      </c>
      <c r="D21" s="35">
        <v>1056</v>
      </c>
      <c r="E21" s="64">
        <v>250</v>
      </c>
      <c r="F21" s="64">
        <v>500</v>
      </c>
      <c r="G21" s="64">
        <v>410.5</v>
      </c>
      <c r="H21" s="64">
        <v>450</v>
      </c>
      <c r="I21" s="64">
        <v>45</v>
      </c>
      <c r="J21" s="64">
        <v>250</v>
      </c>
      <c r="K21" s="64">
        <v>300</v>
      </c>
      <c r="L21" s="64">
        <v>215</v>
      </c>
      <c r="M21" s="64">
        <v>100</v>
      </c>
      <c r="N21" s="64"/>
      <c r="O21" s="64">
        <v>360</v>
      </c>
      <c r="P21" s="64"/>
      <c r="Q21" s="64">
        <v>350</v>
      </c>
      <c r="R21" s="64"/>
      <c r="S21" s="64"/>
      <c r="T21" s="64">
        <v>650</v>
      </c>
      <c r="U21" s="64">
        <v>620</v>
      </c>
      <c r="V21" s="64">
        <v>350</v>
      </c>
      <c r="W21" s="64">
        <v>320</v>
      </c>
      <c r="X21" s="64">
        <v>200</v>
      </c>
      <c r="Y21" s="64">
        <v>270</v>
      </c>
      <c r="Z21" s="64">
        <v>215</v>
      </c>
      <c r="AA21" s="64"/>
      <c r="AB21" s="64">
        <v>320</v>
      </c>
      <c r="AC21" s="64">
        <v>748</v>
      </c>
      <c r="AD21" s="64">
        <v>2500</v>
      </c>
      <c r="AE21" s="64">
        <v>850</v>
      </c>
      <c r="AF21" s="64">
        <v>2800</v>
      </c>
      <c r="AG21" s="64">
        <v>880</v>
      </c>
      <c r="AH21" s="64">
        <v>1200</v>
      </c>
      <c r="AI21" s="64">
        <v>1200</v>
      </c>
      <c r="AJ21" s="250">
        <v>300</v>
      </c>
      <c r="AK21" s="632">
        <v>290</v>
      </c>
      <c r="AL21" s="633">
        <v>275</v>
      </c>
      <c r="AM21" s="116"/>
      <c r="AN21" s="253"/>
      <c r="AO21" s="645"/>
      <c r="AP21" s="654"/>
      <c r="AQ21" s="652"/>
      <c r="AR21" s="653"/>
      <c r="AS21" s="653"/>
      <c r="AT21" s="653"/>
      <c r="AU21" s="653"/>
      <c r="AV21" s="653"/>
      <c r="AW21" s="653"/>
      <c r="AX21" s="643"/>
      <c r="AY21" s="643"/>
      <c r="AZ21" s="643"/>
      <c r="BA21" s="643"/>
      <c r="BB21" s="643"/>
      <c r="BC21" s="643"/>
      <c r="BD21" s="643"/>
      <c r="BE21" s="643"/>
      <c r="BF21" s="643"/>
      <c r="BG21" s="643"/>
      <c r="BH21" s="643"/>
      <c r="BI21" s="643"/>
      <c r="BJ21" s="643"/>
      <c r="BK21" s="643"/>
      <c r="BL21" s="643"/>
      <c r="BM21" s="643"/>
      <c r="BN21" s="643"/>
      <c r="BO21" s="643"/>
    </row>
    <row r="22" ht="14.5" spans="1:67">
      <c r="A22" s="198"/>
      <c r="B22" s="172"/>
      <c r="C22" s="17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250"/>
      <c r="AK22" s="632"/>
      <c r="AL22" s="633"/>
      <c r="AM22" s="116"/>
      <c r="AN22" s="253"/>
      <c r="AO22" s="645"/>
      <c r="AP22" s="651"/>
      <c r="AQ22" s="652"/>
      <c r="AR22" s="646"/>
      <c r="AS22" s="646"/>
      <c r="AT22" s="646"/>
      <c r="AU22" s="646"/>
      <c r="AV22" s="646"/>
      <c r="AW22" s="646"/>
      <c r="AX22" s="656"/>
      <c r="AY22" s="656"/>
      <c r="AZ22" s="656"/>
      <c r="BA22" s="656"/>
      <c r="BB22" s="656"/>
      <c r="BC22" s="656"/>
      <c r="BD22" s="656"/>
      <c r="BE22" s="656"/>
      <c r="BF22" s="656"/>
      <c r="BG22" s="656"/>
      <c r="BH22" s="656"/>
      <c r="BI22" s="656"/>
      <c r="BJ22" s="656"/>
      <c r="BK22" s="656"/>
      <c r="BL22" s="656"/>
      <c r="BM22" s="656"/>
      <c r="BN22" s="656"/>
      <c r="BO22" s="656"/>
    </row>
    <row r="23" spans="1:53">
      <c r="A23" s="198" t="s">
        <v>84</v>
      </c>
      <c r="B23" s="172" t="s">
        <v>188</v>
      </c>
      <c r="C23" s="173" t="s">
        <v>136</v>
      </c>
      <c r="D23" s="35">
        <v>4</v>
      </c>
      <c r="E23" s="64">
        <v>900</v>
      </c>
      <c r="F23" s="64">
        <v>1200</v>
      </c>
      <c r="G23" s="64">
        <v>397.46</v>
      </c>
      <c r="H23" s="64">
        <v>1000</v>
      </c>
      <c r="I23" s="64">
        <v>2000</v>
      </c>
      <c r="J23" s="64">
        <v>600</v>
      </c>
      <c r="K23" s="64">
        <v>680</v>
      </c>
      <c r="L23" s="64">
        <v>500</v>
      </c>
      <c r="M23" s="64">
        <v>850</v>
      </c>
      <c r="N23" s="64"/>
      <c r="O23" s="64">
        <v>1200</v>
      </c>
      <c r="P23" s="64"/>
      <c r="Q23" s="64">
        <v>2500</v>
      </c>
      <c r="R23" s="64"/>
      <c r="S23" s="64"/>
      <c r="T23" s="64">
        <v>1300</v>
      </c>
      <c r="U23" s="64">
        <v>750</v>
      </c>
      <c r="V23" s="64">
        <v>1250</v>
      </c>
      <c r="W23" s="64">
        <v>1100</v>
      </c>
      <c r="X23" s="64">
        <v>690</v>
      </c>
      <c r="Y23" s="64">
        <v>3500</v>
      </c>
      <c r="Z23" s="64">
        <v>500</v>
      </c>
      <c r="AA23" s="64"/>
      <c r="AB23" s="64">
        <v>1100</v>
      </c>
      <c r="AC23" s="64">
        <v>600</v>
      </c>
      <c r="AD23" s="64">
        <v>3000</v>
      </c>
      <c r="AE23" s="64">
        <v>952</v>
      </c>
      <c r="AF23" s="64">
        <v>2800</v>
      </c>
      <c r="AG23" s="64">
        <v>1000</v>
      </c>
      <c r="AH23" s="64">
        <v>954</v>
      </c>
      <c r="AI23" s="64">
        <v>954</v>
      </c>
      <c r="AJ23" s="250">
        <v>588</v>
      </c>
      <c r="AK23" s="632">
        <v>1200</v>
      </c>
      <c r="AL23" s="633">
        <v>1650</v>
      </c>
      <c r="AM23" s="116"/>
      <c r="AN23" s="253"/>
      <c r="AO23" s="656"/>
      <c r="AP23" s="656"/>
      <c r="AQ23" s="656"/>
      <c r="AR23" s="656"/>
      <c r="AS23" s="656"/>
      <c r="AT23" s="656"/>
      <c r="AU23" s="656"/>
      <c r="AV23" s="656"/>
      <c r="AW23" s="656"/>
      <c r="AX23" s="656"/>
      <c r="AY23" s="656"/>
      <c r="AZ23" s="656"/>
      <c r="BA23" s="656"/>
    </row>
    <row r="24" spans="1:53">
      <c r="A24" s="198"/>
      <c r="B24" s="172"/>
      <c r="C24" s="17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250"/>
      <c r="AK24" s="632"/>
      <c r="AL24" s="633"/>
      <c r="AM24" s="116"/>
      <c r="AN24" s="253"/>
      <c r="AO24" s="656"/>
      <c r="AP24" s="656"/>
      <c r="AQ24" s="656"/>
      <c r="AR24" s="656"/>
      <c r="AS24" s="656"/>
      <c r="AT24" s="656"/>
      <c r="AU24" s="656"/>
      <c r="AV24" s="656"/>
      <c r="AW24" s="656"/>
      <c r="AX24" s="656"/>
      <c r="AY24" s="656"/>
      <c r="AZ24" s="656"/>
      <c r="BA24" s="656"/>
    </row>
    <row r="25" spans="1:53">
      <c r="A25" s="198" t="s">
        <v>127</v>
      </c>
      <c r="B25" s="341" t="s">
        <v>189</v>
      </c>
      <c r="C25" s="173" t="s">
        <v>190</v>
      </c>
      <c r="D25" s="35">
        <v>10</v>
      </c>
      <c r="E25" s="64"/>
      <c r="F25" s="64"/>
      <c r="G25" s="64"/>
      <c r="H25" s="64"/>
      <c r="I25" s="64"/>
      <c r="J25" s="64"/>
      <c r="K25" s="64"/>
      <c r="L25" s="64"/>
      <c r="M25" s="64" t="s">
        <v>191</v>
      </c>
      <c r="N25" s="64"/>
      <c r="O25" s="64">
        <v>1500</v>
      </c>
      <c r="P25" s="64"/>
      <c r="Q25" s="64">
        <v>1800</v>
      </c>
      <c r="R25" s="64"/>
      <c r="S25" s="64"/>
      <c r="T25" s="64">
        <v>2500</v>
      </c>
      <c r="U25" s="64">
        <v>1200</v>
      </c>
      <c r="V25" s="64">
        <v>1200</v>
      </c>
      <c r="W25" s="64">
        <v>1300</v>
      </c>
      <c r="X25" s="64"/>
      <c r="Y25" s="64"/>
      <c r="Z25" s="64">
        <v>850</v>
      </c>
      <c r="AA25" s="64"/>
      <c r="AB25" s="64"/>
      <c r="AC25" s="64"/>
      <c r="AD25" s="64"/>
      <c r="AE25" s="64"/>
      <c r="AF25" s="64"/>
      <c r="AG25" s="64"/>
      <c r="AH25" s="64"/>
      <c r="AI25" s="64"/>
      <c r="AJ25" s="250">
        <v>500</v>
      </c>
      <c r="AK25" s="632">
        <v>450</v>
      </c>
      <c r="AL25" s="633">
        <v>1380</v>
      </c>
      <c r="AM25" s="116"/>
      <c r="AN25" s="253"/>
      <c r="AO25" s="656"/>
      <c r="AP25" s="656"/>
      <c r="AQ25" s="656"/>
      <c r="AR25" s="656"/>
      <c r="AS25" s="656"/>
      <c r="AT25" s="656"/>
      <c r="AU25" s="656"/>
      <c r="AV25" s="656"/>
      <c r="AW25" s="656"/>
      <c r="AX25" s="656"/>
      <c r="AY25" s="656"/>
      <c r="AZ25" s="656"/>
      <c r="BA25" s="656"/>
    </row>
    <row r="26" spans="1:53">
      <c r="A26" s="198"/>
      <c r="B26" s="172"/>
      <c r="C26" s="173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>
        <v>748</v>
      </c>
      <c r="AD26" s="64">
        <v>1500</v>
      </c>
      <c r="AE26" s="64">
        <v>1200</v>
      </c>
      <c r="AF26" s="64">
        <v>2800</v>
      </c>
      <c r="AG26" s="64">
        <v>1500</v>
      </c>
      <c r="AH26" s="64">
        <v>1150</v>
      </c>
      <c r="AI26" s="64">
        <v>1150</v>
      </c>
      <c r="AJ26" s="250"/>
      <c r="AK26" s="632"/>
      <c r="AL26" s="633"/>
      <c r="AM26" s="116"/>
      <c r="AN26" s="253"/>
      <c r="AO26" s="657"/>
      <c r="AP26" s="656"/>
      <c r="AQ26" s="656"/>
      <c r="AR26" s="656"/>
      <c r="AS26" s="656"/>
      <c r="AT26" s="656"/>
      <c r="AU26" s="656"/>
      <c r="AV26" s="656"/>
      <c r="AW26" s="656"/>
      <c r="AX26" s="656"/>
      <c r="AY26" s="656"/>
      <c r="AZ26" s="656"/>
      <c r="BA26" s="656"/>
    </row>
    <row r="27" spans="1:53">
      <c r="A27" s="198"/>
      <c r="B27" s="341"/>
      <c r="C27" s="17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250"/>
      <c r="AK27" s="632"/>
      <c r="AL27" s="633"/>
      <c r="AM27" s="116"/>
      <c r="AN27" s="253"/>
      <c r="AO27" s="658"/>
      <c r="AP27" s="656"/>
      <c r="AQ27" s="656"/>
      <c r="AR27" s="656"/>
      <c r="AS27" s="656"/>
      <c r="AT27" s="656"/>
      <c r="AU27" s="656"/>
      <c r="AV27" s="656"/>
      <c r="AW27" s="656"/>
      <c r="AX27" s="656"/>
      <c r="AY27" s="656"/>
      <c r="AZ27" s="656"/>
      <c r="BA27" s="656"/>
    </row>
    <row r="28" spans="1:53">
      <c r="A28" s="198"/>
      <c r="B28" s="172"/>
      <c r="C28" s="17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250"/>
      <c r="AK28" s="632"/>
      <c r="AL28" s="633"/>
      <c r="AM28" s="116"/>
      <c r="AN28" s="253"/>
      <c r="AO28" s="656"/>
      <c r="AP28" s="656"/>
      <c r="AQ28" s="656"/>
      <c r="AR28" s="656"/>
      <c r="AS28" s="656"/>
      <c r="AT28" s="656"/>
      <c r="AU28" s="656"/>
      <c r="AV28" s="656"/>
      <c r="AW28" s="656"/>
      <c r="AX28" s="656"/>
      <c r="AY28" s="656"/>
      <c r="AZ28" s="656"/>
      <c r="BA28" s="656"/>
    </row>
    <row r="29" spans="1:53">
      <c r="A29" s="198" t="s">
        <v>192</v>
      </c>
      <c r="B29" s="172" t="s">
        <v>193</v>
      </c>
      <c r="C29" s="17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250"/>
      <c r="AK29" s="632"/>
      <c r="AL29" s="633"/>
      <c r="AM29" s="116"/>
      <c r="AN29" s="253"/>
      <c r="AO29" s="656"/>
      <c r="AP29" s="656"/>
      <c r="AQ29" s="656"/>
      <c r="AR29" s="656"/>
      <c r="AS29" s="656"/>
      <c r="AT29" s="656"/>
      <c r="AU29" s="656"/>
      <c r="AV29" s="656"/>
      <c r="AW29" s="656"/>
      <c r="AX29" s="656"/>
      <c r="AY29" s="656"/>
      <c r="AZ29" s="656"/>
      <c r="BA29" s="656"/>
    </row>
    <row r="30" spans="1:53">
      <c r="A30" s="198"/>
      <c r="B30" s="222" t="s">
        <v>194</v>
      </c>
      <c r="C30" s="173" t="s">
        <v>136</v>
      </c>
      <c r="D30" s="35">
        <v>15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>
        <v>1300</v>
      </c>
      <c r="Y30" s="64"/>
      <c r="Z30" s="64"/>
      <c r="AA30" s="64"/>
      <c r="AB30" s="64">
        <v>1300</v>
      </c>
      <c r="AC30" s="64">
        <v>700</v>
      </c>
      <c r="AD30" s="64">
        <v>150</v>
      </c>
      <c r="AE30" s="64">
        <v>275</v>
      </c>
      <c r="AF30" s="64">
        <v>200</v>
      </c>
      <c r="AG30" s="64">
        <v>500</v>
      </c>
      <c r="AH30" s="64">
        <v>105</v>
      </c>
      <c r="AI30" s="64">
        <v>105</v>
      </c>
      <c r="AJ30" s="250"/>
      <c r="AK30" s="64"/>
      <c r="AL30" s="241"/>
      <c r="AM30" s="116"/>
      <c r="AN30" s="253"/>
      <c r="AO30" s="656"/>
      <c r="AP30" s="656"/>
      <c r="AQ30" s="656"/>
      <c r="AR30" s="656"/>
      <c r="AS30" s="656"/>
      <c r="AT30" s="656"/>
      <c r="AU30" s="656"/>
      <c r="AV30" s="656"/>
      <c r="AW30" s="656"/>
      <c r="AX30" s="656"/>
      <c r="AY30" s="656"/>
      <c r="AZ30" s="656"/>
      <c r="BA30" s="656"/>
    </row>
    <row r="31" spans="1:53">
      <c r="A31" s="198"/>
      <c r="B31" s="222" t="s">
        <v>195</v>
      </c>
      <c r="C31" s="173" t="s">
        <v>136</v>
      </c>
      <c r="D31" s="35">
        <v>15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>
        <v>1300</v>
      </c>
      <c r="Y31" s="64"/>
      <c r="Z31" s="64"/>
      <c r="AA31" s="64"/>
      <c r="AB31" s="64">
        <v>1300</v>
      </c>
      <c r="AC31" s="64"/>
      <c r="AD31" s="64"/>
      <c r="AE31" s="64"/>
      <c r="AF31" s="64"/>
      <c r="AG31" s="64"/>
      <c r="AH31" s="64"/>
      <c r="AI31" s="64"/>
      <c r="AJ31" s="250">
        <v>116</v>
      </c>
      <c r="AK31" s="64"/>
      <c r="AL31" s="98"/>
      <c r="AM31" s="116"/>
      <c r="AN31" s="253"/>
      <c r="AO31" s="656"/>
      <c r="AP31" s="656"/>
      <c r="AQ31" s="656"/>
      <c r="AR31" s="656"/>
      <c r="AS31" s="656"/>
      <c r="AT31" s="656"/>
      <c r="AU31" s="656"/>
      <c r="AV31" s="656"/>
      <c r="AW31" s="656"/>
      <c r="AX31" s="656"/>
      <c r="AY31" s="656"/>
      <c r="AZ31" s="656"/>
      <c r="BA31" s="656"/>
    </row>
    <row r="32" spans="1:53">
      <c r="A32" s="198"/>
      <c r="B32" s="172"/>
      <c r="C32" s="17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>
        <v>200</v>
      </c>
      <c r="AD32" s="64">
        <v>500</v>
      </c>
      <c r="AE32" s="64">
        <v>890</v>
      </c>
      <c r="AF32" s="64">
        <v>350</v>
      </c>
      <c r="AG32" s="64">
        <v>500</v>
      </c>
      <c r="AH32" s="64">
        <v>385</v>
      </c>
      <c r="AI32" s="64">
        <v>385</v>
      </c>
      <c r="AJ32" s="250"/>
      <c r="AK32" s="64"/>
      <c r="AL32" s="98"/>
      <c r="AM32" s="116"/>
      <c r="AN32" s="253"/>
      <c r="AO32" s="656"/>
      <c r="AP32" s="656"/>
      <c r="AQ32" s="656"/>
      <c r="AR32" s="656"/>
      <c r="AS32" s="656"/>
      <c r="AT32" s="656"/>
      <c r="AU32" s="656"/>
      <c r="AV32" s="656"/>
      <c r="AW32" s="656"/>
      <c r="AX32" s="656"/>
      <c r="AY32" s="656"/>
      <c r="AZ32" s="656"/>
      <c r="BA32" s="656"/>
    </row>
    <row r="33" spans="1:53">
      <c r="A33" s="198" t="s">
        <v>131</v>
      </c>
      <c r="B33" s="172" t="s">
        <v>196</v>
      </c>
      <c r="C33" s="17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250"/>
      <c r="AK33" s="64"/>
      <c r="AL33" s="98"/>
      <c r="AM33" s="116"/>
      <c r="AN33" s="253"/>
      <c r="AO33" s="656"/>
      <c r="AP33" s="656"/>
      <c r="AQ33" s="656"/>
      <c r="AR33" s="656"/>
      <c r="AS33" s="656"/>
      <c r="AT33" s="656"/>
      <c r="AU33" s="656"/>
      <c r="AV33" s="656"/>
      <c r="AW33" s="656"/>
      <c r="AX33" s="656"/>
      <c r="AY33" s="656"/>
      <c r="AZ33" s="656"/>
      <c r="BA33" s="656"/>
    </row>
    <row r="34" spans="1:53">
      <c r="A34" s="198"/>
      <c r="B34" s="222" t="s">
        <v>194</v>
      </c>
      <c r="C34" s="173" t="s">
        <v>136</v>
      </c>
      <c r="D34" s="35">
        <v>15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>
        <v>1300</v>
      </c>
      <c r="Y34" s="64"/>
      <c r="Z34" s="64"/>
      <c r="AA34" s="64"/>
      <c r="AB34" s="64">
        <v>1300</v>
      </c>
      <c r="AC34" s="64">
        <v>25</v>
      </c>
      <c r="AD34" s="64"/>
      <c r="AE34" s="64"/>
      <c r="AF34" s="64"/>
      <c r="AG34" s="64"/>
      <c r="AH34" s="64"/>
      <c r="AI34" s="64"/>
      <c r="AJ34" s="250"/>
      <c r="AK34" s="64"/>
      <c r="AL34" s="98"/>
      <c r="AM34" s="116"/>
      <c r="AN34" s="253"/>
      <c r="AO34" s="656"/>
      <c r="AP34" s="656"/>
      <c r="AQ34" s="656"/>
      <c r="AR34" s="656"/>
      <c r="AS34" s="656"/>
      <c r="AT34" s="656"/>
      <c r="AU34" s="656"/>
      <c r="AV34" s="656"/>
      <c r="AW34" s="656"/>
      <c r="AX34" s="656"/>
      <c r="AY34" s="656"/>
      <c r="AZ34" s="656"/>
      <c r="BA34" s="656"/>
    </row>
    <row r="35" spans="1:53">
      <c r="A35" s="198"/>
      <c r="B35" s="222" t="s">
        <v>197</v>
      </c>
      <c r="C35" s="173" t="s">
        <v>136</v>
      </c>
      <c r="D35" s="35">
        <v>15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>
        <v>1300</v>
      </c>
      <c r="Y35" s="64"/>
      <c r="Z35" s="64"/>
      <c r="AA35" s="64"/>
      <c r="AB35" s="64">
        <v>1300</v>
      </c>
      <c r="AC35" s="64"/>
      <c r="AD35" s="64"/>
      <c r="AE35" s="64"/>
      <c r="AF35" s="64"/>
      <c r="AG35" s="64"/>
      <c r="AH35" s="64"/>
      <c r="AI35" s="64"/>
      <c r="AJ35" s="250">
        <v>500</v>
      </c>
      <c r="AK35" s="64"/>
      <c r="AL35" s="98"/>
      <c r="AM35" s="116"/>
      <c r="AN35" s="253"/>
      <c r="AO35" s="656"/>
      <c r="AP35" s="656"/>
      <c r="AQ35" s="656"/>
      <c r="AR35" s="656"/>
      <c r="AS35" s="656"/>
      <c r="AT35" s="656"/>
      <c r="AU35" s="656"/>
      <c r="AV35" s="656"/>
      <c r="AW35" s="656"/>
      <c r="AX35" s="656"/>
      <c r="AY35" s="656"/>
      <c r="AZ35" s="656"/>
      <c r="BA35" s="656"/>
    </row>
    <row r="36" spans="1:53">
      <c r="A36" s="198"/>
      <c r="B36" s="172"/>
      <c r="C36" s="17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>
        <v>800</v>
      </c>
      <c r="AD36" s="64"/>
      <c r="AE36" s="64"/>
      <c r="AF36" s="64"/>
      <c r="AG36" s="64"/>
      <c r="AH36" s="64"/>
      <c r="AI36" s="64"/>
      <c r="AJ36" s="250"/>
      <c r="AK36" s="64"/>
      <c r="AL36" s="98"/>
      <c r="AM36" s="116"/>
      <c r="AN36" s="253"/>
      <c r="AO36" s="656"/>
      <c r="AP36" s="657"/>
      <c r="AQ36" s="657"/>
      <c r="AR36" s="657"/>
      <c r="AS36" s="656"/>
      <c r="AT36" s="656"/>
      <c r="AU36" s="656"/>
      <c r="AV36" s="656"/>
      <c r="AW36" s="656"/>
      <c r="AX36" s="656"/>
      <c r="AY36" s="657"/>
      <c r="AZ36" s="656"/>
      <c r="BA36" s="656"/>
    </row>
    <row r="37" spans="1:53">
      <c r="A37" s="198" t="s">
        <v>198</v>
      </c>
      <c r="B37" s="172" t="s">
        <v>199</v>
      </c>
      <c r="C37" s="17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241"/>
      <c r="AK37" s="64"/>
      <c r="AL37" s="98"/>
      <c r="AM37" s="116"/>
      <c r="AN37" s="253"/>
      <c r="AO37" s="656"/>
      <c r="AP37" s="656"/>
      <c r="AQ37" s="656"/>
      <c r="AR37" s="656"/>
      <c r="AS37" s="656"/>
      <c r="AT37" s="656"/>
      <c r="AU37" s="656"/>
      <c r="AV37" s="656"/>
      <c r="AW37" s="656"/>
      <c r="AX37" s="656"/>
      <c r="AY37" s="656"/>
      <c r="AZ37" s="656"/>
      <c r="BA37" s="656"/>
    </row>
    <row r="38" spans="1:53">
      <c r="A38" s="198"/>
      <c r="B38" s="172" t="s">
        <v>200</v>
      </c>
      <c r="C38" s="17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34"/>
      <c r="AL38" s="98"/>
      <c r="AM38" s="116"/>
      <c r="AN38" s="253"/>
      <c r="AO38" s="656"/>
      <c r="AP38" s="657"/>
      <c r="AQ38" s="656"/>
      <c r="AR38" s="656"/>
      <c r="AS38" s="656"/>
      <c r="AT38" s="656"/>
      <c r="AU38" s="656"/>
      <c r="AV38" s="656"/>
      <c r="AW38" s="656"/>
      <c r="AX38" s="656"/>
      <c r="AY38" s="656"/>
      <c r="AZ38" s="656"/>
      <c r="BA38" s="656"/>
    </row>
    <row r="39" spans="1:53">
      <c r="A39" s="198"/>
      <c r="B39" s="222" t="s">
        <v>194</v>
      </c>
      <c r="C39" s="173" t="s">
        <v>136</v>
      </c>
      <c r="D39" s="35">
        <v>4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>
        <v>1200</v>
      </c>
      <c r="AC39" s="64"/>
      <c r="AD39" s="64"/>
      <c r="AE39" s="64"/>
      <c r="AF39" s="64"/>
      <c r="AG39" s="64"/>
      <c r="AH39" s="64"/>
      <c r="AI39" s="64"/>
      <c r="AJ39" s="64"/>
      <c r="AK39" s="64"/>
      <c r="AL39" s="98"/>
      <c r="AM39" s="116"/>
      <c r="AN39" s="253"/>
      <c r="AO39" s="656"/>
      <c r="AP39" s="656"/>
      <c r="AQ39" s="656"/>
      <c r="AR39" s="656"/>
      <c r="AS39" s="656"/>
      <c r="AT39" s="656"/>
      <c r="AU39" s="656"/>
      <c r="AV39" s="656"/>
      <c r="AW39" s="656"/>
      <c r="AX39" s="656"/>
      <c r="AY39" s="656"/>
      <c r="AZ39" s="656"/>
      <c r="BA39" s="656"/>
    </row>
    <row r="40" spans="1:40">
      <c r="A40" s="198"/>
      <c r="B40" s="222" t="s">
        <v>197</v>
      </c>
      <c r="C40" s="173" t="s">
        <v>136</v>
      </c>
      <c r="D40" s="35">
        <v>4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>
        <v>1200</v>
      </c>
      <c r="AC40" s="64"/>
      <c r="AD40" s="64"/>
      <c r="AE40" s="64"/>
      <c r="AF40" s="64"/>
      <c r="AG40" s="64"/>
      <c r="AH40" s="64"/>
      <c r="AI40" s="64"/>
      <c r="AJ40" s="64"/>
      <c r="AK40" s="64"/>
      <c r="AL40" s="98"/>
      <c r="AM40" s="116"/>
      <c r="AN40" s="253"/>
    </row>
    <row r="41" spans="1:40">
      <c r="A41" s="198"/>
      <c r="B41" s="172"/>
      <c r="C41" s="17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98"/>
      <c r="AM41" s="116"/>
      <c r="AN41" s="253"/>
    </row>
    <row r="42" spans="1:40">
      <c r="A42" s="198" t="s">
        <v>201</v>
      </c>
      <c r="B42" s="172" t="s">
        <v>202</v>
      </c>
      <c r="C42" s="17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>
        <v>150</v>
      </c>
      <c r="AC42" s="64"/>
      <c r="AD42" s="64"/>
      <c r="AE42" s="64"/>
      <c r="AF42" s="64"/>
      <c r="AG42" s="64"/>
      <c r="AH42" s="64"/>
      <c r="AI42" s="64"/>
      <c r="AJ42" s="64"/>
      <c r="AK42" s="635">
        <v>75</v>
      </c>
      <c r="AL42" s="98">
        <v>250</v>
      </c>
      <c r="AM42" s="116"/>
      <c r="AN42" s="253"/>
    </row>
    <row r="43" spans="1:40">
      <c r="A43" s="198"/>
      <c r="B43" s="172"/>
      <c r="C43" s="17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98"/>
      <c r="AM43" s="116"/>
      <c r="AN43" s="253"/>
    </row>
    <row r="44" spans="1:40">
      <c r="A44" s="63" t="s">
        <v>203</v>
      </c>
      <c r="B44" s="172" t="s">
        <v>204</v>
      </c>
      <c r="C44" s="173" t="s">
        <v>136</v>
      </c>
      <c r="D44" s="35">
        <v>150</v>
      </c>
      <c r="E44" s="64">
        <v>0</v>
      </c>
      <c r="F44" s="64"/>
      <c r="G44" s="64">
        <v>195</v>
      </c>
      <c r="H44" s="64"/>
      <c r="I44" s="64"/>
      <c r="J44" s="64"/>
      <c r="K44" s="64">
        <v>220</v>
      </c>
      <c r="L44" s="64">
        <v>275</v>
      </c>
      <c r="M44" s="64"/>
      <c r="N44" s="64"/>
      <c r="O44" s="64"/>
      <c r="P44" s="64"/>
      <c r="Q44" s="64">
        <v>250</v>
      </c>
      <c r="R44" s="64"/>
      <c r="S44" s="64"/>
      <c r="T44" s="64">
        <v>350</v>
      </c>
      <c r="U44" s="64">
        <v>280</v>
      </c>
      <c r="V44" s="64">
        <v>165</v>
      </c>
      <c r="W44" s="64">
        <v>180</v>
      </c>
      <c r="X44" s="64"/>
      <c r="Y44" s="64"/>
      <c r="Z44" s="64">
        <v>275</v>
      </c>
      <c r="AA44" s="64"/>
      <c r="AB44" s="64">
        <v>180</v>
      </c>
      <c r="AC44" s="64"/>
      <c r="AD44" s="64"/>
      <c r="AE44" s="64"/>
      <c r="AF44" s="64"/>
      <c r="AG44" s="64"/>
      <c r="AH44" s="64"/>
      <c r="AI44" s="64"/>
      <c r="AJ44" s="64"/>
      <c r="AK44" s="64"/>
      <c r="AL44" s="98"/>
      <c r="AM44" s="116"/>
      <c r="AN44" s="253"/>
    </row>
    <row r="45" spans="1:40">
      <c r="A45" s="63"/>
      <c r="B45" s="172"/>
      <c r="C45" s="17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98"/>
      <c r="AM45" s="116"/>
      <c r="AN45" s="253"/>
    </row>
    <row r="46" spans="1:40">
      <c r="A46" s="63" t="s">
        <v>205</v>
      </c>
      <c r="B46" s="172" t="s">
        <v>206</v>
      </c>
      <c r="C46" s="173" t="s">
        <v>136</v>
      </c>
      <c r="D46" s="35">
        <v>10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>
        <v>1500</v>
      </c>
      <c r="R46" s="64"/>
      <c r="S46" s="64"/>
      <c r="T46" s="64">
        <v>2500</v>
      </c>
      <c r="U46" s="64"/>
      <c r="V46" s="64"/>
      <c r="W46" s="64"/>
      <c r="X46" s="64">
        <v>1250</v>
      </c>
      <c r="Y46" s="64"/>
      <c r="Z46" s="64"/>
      <c r="AA46" s="64"/>
      <c r="AB46" s="64">
        <v>3000</v>
      </c>
      <c r="AC46" s="64"/>
      <c r="AD46" s="64"/>
      <c r="AE46" s="64"/>
      <c r="AF46" s="64">
        <v>1500</v>
      </c>
      <c r="AG46" s="64"/>
      <c r="AH46" s="64"/>
      <c r="AI46" s="64"/>
      <c r="AJ46" s="64"/>
      <c r="AK46" s="636"/>
      <c r="AL46" s="98"/>
      <c r="AM46" s="116"/>
      <c r="AN46" s="253"/>
    </row>
    <row r="47" spans="1:40">
      <c r="A47" s="63"/>
      <c r="B47" s="172"/>
      <c r="C47" s="17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98"/>
      <c r="AM47" s="116"/>
      <c r="AN47" s="253"/>
    </row>
    <row r="48" spans="1:40">
      <c r="A48" s="63" t="s">
        <v>207</v>
      </c>
      <c r="B48" s="172" t="s">
        <v>208</v>
      </c>
      <c r="C48" s="56" t="s">
        <v>136</v>
      </c>
      <c r="D48" s="35">
        <v>80</v>
      </c>
      <c r="E48" s="64">
        <v>95</v>
      </c>
      <c r="F48" s="64">
        <v>250</v>
      </c>
      <c r="G48" s="64">
        <v>138.9</v>
      </c>
      <c r="H48" s="64">
        <v>300</v>
      </c>
      <c r="I48" s="64"/>
      <c r="J48" s="64">
        <v>120</v>
      </c>
      <c r="K48" s="64">
        <v>220</v>
      </c>
      <c r="L48" s="64">
        <v>152</v>
      </c>
      <c r="M48" s="64">
        <v>300</v>
      </c>
      <c r="N48" s="64"/>
      <c r="O48" s="64">
        <v>180</v>
      </c>
      <c r="P48" s="64"/>
      <c r="Q48" s="64">
        <v>350</v>
      </c>
      <c r="R48" s="64"/>
      <c r="S48" s="64"/>
      <c r="T48" s="64">
        <v>290</v>
      </c>
      <c r="U48" s="64">
        <v>250</v>
      </c>
      <c r="V48" s="64">
        <v>180</v>
      </c>
      <c r="W48" s="64">
        <v>150</v>
      </c>
      <c r="X48" s="64">
        <v>300</v>
      </c>
      <c r="Y48" s="64">
        <v>380</v>
      </c>
      <c r="Z48" s="64">
        <v>152</v>
      </c>
      <c r="AA48" s="64"/>
      <c r="AB48" s="64">
        <v>150</v>
      </c>
      <c r="AC48" s="190"/>
      <c r="AD48" s="190"/>
      <c r="AE48" s="190"/>
      <c r="AF48" s="190"/>
      <c r="AG48" s="190"/>
      <c r="AH48" s="190"/>
      <c r="AI48" s="190"/>
      <c r="AJ48" s="190"/>
      <c r="AK48" s="190"/>
      <c r="AL48" s="237"/>
      <c r="AM48" s="116"/>
      <c r="AN48" s="253"/>
    </row>
    <row r="49" spans="1:40">
      <c r="A49" s="63"/>
      <c r="B49" s="172"/>
      <c r="D49" s="441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237"/>
      <c r="AM49" s="116"/>
      <c r="AN49" s="253"/>
    </row>
    <row r="50" spans="1:40">
      <c r="A50" s="63" t="s">
        <v>209</v>
      </c>
      <c r="B50" s="172" t="s">
        <v>210</v>
      </c>
      <c r="C50" s="56" t="s">
        <v>136</v>
      </c>
      <c r="D50" s="35">
        <v>6</v>
      </c>
      <c r="E50" s="64">
        <v>950</v>
      </c>
      <c r="F50" s="64">
        <v>400</v>
      </c>
      <c r="G50" s="64">
        <v>0</v>
      </c>
      <c r="H50" s="64">
        <v>200</v>
      </c>
      <c r="I50" s="64"/>
      <c r="J50" s="64">
        <v>180</v>
      </c>
      <c r="K50" s="64">
        <v>450</v>
      </c>
      <c r="L50" s="64">
        <v>890</v>
      </c>
      <c r="M50" s="64">
        <v>350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>
        <v>500</v>
      </c>
      <c r="Y50" s="64">
        <v>450</v>
      </c>
      <c r="Z50" s="64"/>
      <c r="AA50" s="64"/>
      <c r="AB50" s="64"/>
      <c r="AC50" s="240"/>
      <c r="AD50" s="240"/>
      <c r="AE50" s="240"/>
      <c r="AF50" s="240"/>
      <c r="AG50" s="240"/>
      <c r="AH50" s="240">
        <v>650</v>
      </c>
      <c r="AI50" s="240">
        <v>650</v>
      </c>
      <c r="AJ50" s="240"/>
      <c r="AK50" s="637">
        <v>650</v>
      </c>
      <c r="AL50" s="528">
        <v>550</v>
      </c>
      <c r="AM50" s="116"/>
      <c r="AN50" s="253"/>
    </row>
    <row r="51" spans="1:40">
      <c r="A51" s="191"/>
      <c r="B51" s="172" t="s">
        <v>211</v>
      </c>
      <c r="C51" s="173" t="s">
        <v>211</v>
      </c>
      <c r="D51" s="35" t="s">
        <v>211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190"/>
      <c r="AD51" s="190"/>
      <c r="AE51" s="190"/>
      <c r="AF51" s="190"/>
      <c r="AG51" s="190"/>
      <c r="AH51" s="190"/>
      <c r="AI51" s="190"/>
      <c r="AJ51" s="190"/>
      <c r="AK51" s="190"/>
      <c r="AL51" s="237"/>
      <c r="AM51" s="116"/>
      <c r="AN51" s="253"/>
    </row>
    <row r="52" s="484" customFormat="1" spans="1:52">
      <c r="A52" s="616">
        <v>15.1</v>
      </c>
      <c r="B52" s="172" t="s">
        <v>212</v>
      </c>
      <c r="C52" s="617"/>
      <c r="D52" s="618"/>
      <c r="E52" s="619">
        <v>15.1</v>
      </c>
      <c r="F52" s="620" t="s">
        <v>212</v>
      </c>
      <c r="G52" s="617"/>
      <c r="H52" s="621"/>
      <c r="I52" s="619">
        <v>15.1</v>
      </c>
      <c r="J52" s="620" t="s">
        <v>212</v>
      </c>
      <c r="K52" s="617"/>
      <c r="L52" s="621"/>
      <c r="M52" s="619">
        <v>15.1</v>
      </c>
      <c r="N52" s="620" t="s">
        <v>212</v>
      </c>
      <c r="O52" s="617"/>
      <c r="P52" s="621"/>
      <c r="Q52" s="619">
        <v>15.1</v>
      </c>
      <c r="R52" s="620" t="s">
        <v>212</v>
      </c>
      <c r="S52" s="617"/>
      <c r="T52" s="621"/>
      <c r="U52" s="619">
        <v>15.1</v>
      </c>
      <c r="V52" s="620" t="s">
        <v>212</v>
      </c>
      <c r="W52" s="617"/>
      <c r="X52" s="621"/>
      <c r="Y52" s="619">
        <v>15.1</v>
      </c>
      <c r="Z52" s="620" t="s">
        <v>212</v>
      </c>
      <c r="AA52" s="617"/>
      <c r="AB52" s="621"/>
      <c r="AC52" s="619">
        <v>15.1</v>
      </c>
      <c r="AD52" s="620" t="s">
        <v>212</v>
      </c>
      <c r="AE52" s="617"/>
      <c r="AF52" s="621"/>
      <c r="AG52" s="619">
        <v>15.1</v>
      </c>
      <c r="AH52" s="620" t="s">
        <v>212</v>
      </c>
      <c r="AI52" s="617"/>
      <c r="AJ52" s="621"/>
      <c r="AK52" s="619">
        <v>15.1</v>
      </c>
      <c r="AL52" s="620" t="s">
        <v>212</v>
      </c>
      <c r="AM52" s="116"/>
      <c r="AN52" s="638"/>
      <c r="AO52" s="659"/>
      <c r="AP52" s="659"/>
      <c r="AQ52" s="660"/>
      <c r="AR52" s="661"/>
      <c r="AS52" s="659"/>
      <c r="AT52" s="659"/>
      <c r="AU52" s="660"/>
      <c r="AV52" s="661"/>
      <c r="AW52" s="659"/>
      <c r="AX52" s="659"/>
      <c r="AY52" s="660"/>
      <c r="AZ52" s="661"/>
    </row>
    <row r="53" s="484" customFormat="1" spans="1:52">
      <c r="A53" s="622"/>
      <c r="B53" s="172" t="s">
        <v>213</v>
      </c>
      <c r="C53" s="617" t="s">
        <v>178</v>
      </c>
      <c r="D53" s="35">
        <v>0</v>
      </c>
      <c r="E53" s="623"/>
      <c r="F53" s="620" t="s">
        <v>213</v>
      </c>
      <c r="G53" s="617" t="s">
        <v>178</v>
      </c>
      <c r="H53" s="624">
        <f>H29/2</f>
        <v>0</v>
      </c>
      <c r="I53" s="623"/>
      <c r="J53" s="620" t="s">
        <v>213</v>
      </c>
      <c r="K53" s="617" t="s">
        <v>178</v>
      </c>
      <c r="L53" s="624">
        <f>L29/2</f>
        <v>0</v>
      </c>
      <c r="M53" s="623"/>
      <c r="N53" s="620" t="s">
        <v>213</v>
      </c>
      <c r="O53" s="617" t="s">
        <v>178</v>
      </c>
      <c r="P53" s="624">
        <f>P29/2</f>
        <v>0</v>
      </c>
      <c r="Q53" s="623"/>
      <c r="R53" s="620" t="s">
        <v>213</v>
      </c>
      <c r="S53" s="617" t="s">
        <v>178</v>
      </c>
      <c r="T53" s="624">
        <f>T29/2</f>
        <v>0</v>
      </c>
      <c r="U53" s="623"/>
      <c r="V53" s="620" t="s">
        <v>213</v>
      </c>
      <c r="W53" s="617" t="s">
        <v>178</v>
      </c>
      <c r="X53" s="624">
        <f>X29/2</f>
        <v>0</v>
      </c>
      <c r="Y53" s="623"/>
      <c r="Z53" s="620" t="s">
        <v>213</v>
      </c>
      <c r="AA53" s="617" t="s">
        <v>178</v>
      </c>
      <c r="AB53" s="624">
        <f>AB29/2</f>
        <v>0</v>
      </c>
      <c r="AC53" s="623"/>
      <c r="AD53" s="620" t="s">
        <v>213</v>
      </c>
      <c r="AE53" s="617" t="s">
        <v>178</v>
      </c>
      <c r="AF53" s="624">
        <f>AF29/2</f>
        <v>0</v>
      </c>
      <c r="AG53" s="623"/>
      <c r="AH53" s="620" t="s">
        <v>213</v>
      </c>
      <c r="AI53" s="617" t="s">
        <v>178</v>
      </c>
      <c r="AJ53" s="624">
        <f>AJ29/2</f>
        <v>0</v>
      </c>
      <c r="AK53" s="623"/>
      <c r="AL53" s="620" t="s">
        <v>213</v>
      </c>
      <c r="AM53" s="116"/>
      <c r="AN53" s="638"/>
      <c r="AO53" s="659"/>
      <c r="AP53" s="662"/>
      <c r="AQ53" s="663"/>
      <c r="AR53" s="661"/>
      <c r="AS53" s="659"/>
      <c r="AT53" s="662"/>
      <c r="AU53" s="663"/>
      <c r="AV53" s="661"/>
      <c r="AW53" s="659"/>
      <c r="AX53" s="662"/>
      <c r="AY53" s="663"/>
      <c r="AZ53" s="661"/>
    </row>
    <row r="54" s="484" customFormat="1" spans="1:40">
      <c r="A54" s="191"/>
      <c r="B54" s="172"/>
      <c r="C54" s="173"/>
      <c r="D54" s="35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237"/>
      <c r="AM54" s="116"/>
      <c r="AN54" s="253"/>
    </row>
    <row r="55" spans="1:40">
      <c r="A55" s="191" t="s">
        <v>214</v>
      </c>
      <c r="B55" s="172" t="s">
        <v>215</v>
      </c>
      <c r="C55" s="56"/>
      <c r="D55" s="188"/>
      <c r="E55" s="66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190"/>
      <c r="AD55" s="190"/>
      <c r="AE55" s="190"/>
      <c r="AF55" s="190"/>
      <c r="AG55" s="190"/>
      <c r="AH55" s="190"/>
      <c r="AI55" s="190"/>
      <c r="AJ55" s="190"/>
      <c r="AK55" s="190"/>
      <c r="AL55" s="237"/>
      <c r="AM55" s="116"/>
      <c r="AN55" s="253"/>
    </row>
    <row r="56" spans="1:40">
      <c r="A56" s="198" t="s">
        <v>81</v>
      </c>
      <c r="B56" s="172" t="s">
        <v>216</v>
      </c>
      <c r="C56" s="56" t="s">
        <v>136</v>
      </c>
      <c r="D56" s="188">
        <v>1</v>
      </c>
      <c r="E56" s="66">
        <v>15000</v>
      </c>
      <c r="F56" s="64">
        <v>0</v>
      </c>
      <c r="G56" s="64"/>
      <c r="H56" s="64">
        <v>30000</v>
      </c>
      <c r="I56" s="64"/>
      <c r="J56" s="64">
        <v>0</v>
      </c>
      <c r="K56" s="64">
        <v>20000</v>
      </c>
      <c r="L56" s="64">
        <v>100000</v>
      </c>
      <c r="M56" s="64"/>
      <c r="N56" s="64"/>
      <c r="O56" s="64"/>
      <c r="P56" s="64"/>
      <c r="Q56" s="64"/>
      <c r="R56" s="64"/>
      <c r="S56" s="64"/>
      <c r="T56" s="64"/>
      <c r="U56" s="64">
        <v>66000</v>
      </c>
      <c r="V56" s="64">
        <v>10000</v>
      </c>
      <c r="W56" s="64">
        <v>18000</v>
      </c>
      <c r="X56" s="64"/>
      <c r="Y56" s="64"/>
      <c r="Z56" s="64">
        <v>125000</v>
      </c>
      <c r="AA56" s="64"/>
      <c r="AB56" s="64"/>
      <c r="AC56" s="190"/>
      <c r="AD56" s="190"/>
      <c r="AE56" s="190"/>
      <c r="AF56" s="190"/>
      <c r="AG56" s="190"/>
      <c r="AH56" s="190"/>
      <c r="AI56" s="190"/>
      <c r="AJ56" s="190"/>
      <c r="AK56" s="639">
        <v>125000</v>
      </c>
      <c r="AL56" s="237">
        <v>10000</v>
      </c>
      <c r="AM56" s="116"/>
      <c r="AN56" s="253"/>
    </row>
    <row r="57" spans="1:40">
      <c r="A57" s="198" t="s">
        <v>84</v>
      </c>
      <c r="B57" s="172" t="s">
        <v>217</v>
      </c>
      <c r="C57" s="56" t="s">
        <v>136</v>
      </c>
      <c r="D57" s="188">
        <v>3</v>
      </c>
      <c r="E57" s="66">
        <v>0</v>
      </c>
      <c r="F57" s="64">
        <v>30000</v>
      </c>
      <c r="G57" s="64"/>
      <c r="H57" s="64">
        <v>5000</v>
      </c>
      <c r="I57" s="64"/>
      <c r="J57" s="64"/>
      <c r="K57" s="64">
        <v>0</v>
      </c>
      <c r="L57" s="64">
        <v>7500</v>
      </c>
      <c r="M57" s="64"/>
      <c r="N57" s="64"/>
      <c r="O57" s="64"/>
      <c r="P57" s="64"/>
      <c r="Q57" s="64"/>
      <c r="R57" s="64"/>
      <c r="S57" s="64"/>
      <c r="T57" s="64"/>
      <c r="U57" s="64">
        <v>45000</v>
      </c>
      <c r="V57" s="64">
        <v>25000</v>
      </c>
      <c r="W57" s="64">
        <v>8500</v>
      </c>
      <c r="X57" s="64"/>
      <c r="Y57" s="64"/>
      <c r="Z57" s="64">
        <v>7500</v>
      </c>
      <c r="AA57" s="64"/>
      <c r="AB57" s="64"/>
      <c r="AC57" s="190"/>
      <c r="AD57" s="190"/>
      <c r="AE57" s="190"/>
      <c r="AF57" s="190"/>
      <c r="AG57" s="190"/>
      <c r="AH57" s="190"/>
      <c r="AI57" s="190"/>
      <c r="AJ57" s="190"/>
      <c r="AK57" s="639">
        <v>25000</v>
      </c>
      <c r="AL57" s="237">
        <v>2000</v>
      </c>
      <c r="AM57" s="116"/>
      <c r="AN57" s="253"/>
    </row>
    <row r="58" spans="1:40">
      <c r="A58" s="198"/>
      <c r="B58" s="172"/>
      <c r="C58" s="56"/>
      <c r="D58" s="188"/>
      <c r="E58" s="66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90"/>
      <c r="AD58" s="190"/>
      <c r="AE58" s="190"/>
      <c r="AF58" s="190"/>
      <c r="AG58" s="190"/>
      <c r="AH58" s="190"/>
      <c r="AI58" s="190"/>
      <c r="AJ58" s="190"/>
      <c r="AK58" s="639"/>
      <c r="AL58" s="237"/>
      <c r="AM58" s="116"/>
      <c r="AN58" s="253"/>
    </row>
    <row r="59" spans="1:40">
      <c r="A59" s="198"/>
      <c r="B59" s="172"/>
      <c r="C59" s="56"/>
      <c r="D59" s="188"/>
      <c r="E59" s="66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190"/>
      <c r="AD59" s="190"/>
      <c r="AE59" s="190"/>
      <c r="AF59" s="190"/>
      <c r="AG59" s="190"/>
      <c r="AH59" s="190"/>
      <c r="AI59" s="190"/>
      <c r="AJ59" s="190"/>
      <c r="AK59" s="639"/>
      <c r="AL59" s="237"/>
      <c r="AM59" s="116"/>
      <c r="AN59" s="253"/>
    </row>
    <row r="60" spans="1:40">
      <c r="A60" s="191"/>
      <c r="B60" s="172"/>
      <c r="C60" s="56"/>
      <c r="D60" s="188"/>
      <c r="E60" s="66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190"/>
      <c r="AD60" s="190"/>
      <c r="AE60" s="190"/>
      <c r="AF60" s="190"/>
      <c r="AG60" s="190"/>
      <c r="AH60" s="190"/>
      <c r="AI60" s="190"/>
      <c r="AJ60" s="190"/>
      <c r="AK60" s="640"/>
      <c r="AL60" s="237"/>
      <c r="AM60" s="116"/>
      <c r="AN60" s="253"/>
    </row>
    <row r="61" spans="1:40">
      <c r="A61" s="625"/>
      <c r="B61" s="222"/>
      <c r="C61" s="626"/>
      <c r="D61" s="188"/>
      <c r="E61" s="189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640"/>
      <c r="AL61" s="237"/>
      <c r="AM61" s="116"/>
      <c r="AN61" s="253"/>
    </row>
    <row r="62" spans="1:40">
      <c r="A62" s="323"/>
      <c r="B62" s="502"/>
      <c r="C62" s="56"/>
      <c r="D62" s="188"/>
      <c r="E62" s="189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237"/>
      <c r="AM62" s="116"/>
      <c r="AN62" s="253"/>
    </row>
    <row r="63" spans="1:40">
      <c r="A63" s="627"/>
      <c r="B63" s="222"/>
      <c r="C63" s="626"/>
      <c r="D63" s="188"/>
      <c r="E63" s="189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237"/>
      <c r="AM63" s="116"/>
      <c r="AN63" s="253"/>
    </row>
    <row r="64" spans="1:40">
      <c r="A64" s="627"/>
      <c r="B64" s="222"/>
      <c r="C64" s="626"/>
      <c r="D64" s="188"/>
      <c r="E64" s="189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641"/>
      <c r="AL64" s="237"/>
      <c r="AM64" s="116"/>
      <c r="AN64" s="253"/>
    </row>
    <row r="65" spans="1:40">
      <c r="A65" s="627"/>
      <c r="B65" s="222"/>
      <c r="C65" s="626"/>
      <c r="D65" s="188"/>
      <c r="E65" s="189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237"/>
      <c r="AM65" s="116"/>
      <c r="AN65" s="253"/>
    </row>
    <row r="66" spans="1:40">
      <c r="A66" s="664"/>
      <c r="B66" s="222"/>
      <c r="C66" s="665"/>
      <c r="D66" s="666"/>
      <c r="E66" s="667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674"/>
      <c r="AL66" s="528"/>
      <c r="AM66" s="116"/>
      <c r="AN66" s="253"/>
    </row>
    <row r="67" spans="1:40">
      <c r="A67" s="664"/>
      <c r="B67" s="222"/>
      <c r="C67" s="665"/>
      <c r="D67" s="666"/>
      <c r="E67" s="667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675"/>
      <c r="AL67" s="528"/>
      <c r="AM67" s="116"/>
      <c r="AN67" s="253"/>
    </row>
    <row r="68" spans="1:40">
      <c r="A68" s="664"/>
      <c r="B68" s="222"/>
      <c r="C68" s="665"/>
      <c r="D68" s="666"/>
      <c r="E68" s="667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675"/>
      <c r="AL68" s="528"/>
      <c r="AM68" s="116"/>
      <c r="AN68" s="253"/>
    </row>
    <row r="69" spans="1:40">
      <c r="A69" s="664"/>
      <c r="B69" s="222"/>
      <c r="C69" s="665"/>
      <c r="D69" s="666"/>
      <c r="E69" s="667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675"/>
      <c r="AL69" s="528"/>
      <c r="AM69" s="116"/>
      <c r="AN69" s="253"/>
    </row>
    <row r="70" spans="1:40">
      <c r="A70" s="664"/>
      <c r="B70" s="222"/>
      <c r="C70" s="665"/>
      <c r="D70" s="666"/>
      <c r="E70" s="667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675"/>
      <c r="AL70" s="528"/>
      <c r="AM70" s="116"/>
      <c r="AN70" s="253"/>
    </row>
    <row r="71" spans="1:40">
      <c r="A71" s="664"/>
      <c r="B71" s="222"/>
      <c r="C71" s="665"/>
      <c r="D71" s="666"/>
      <c r="E71" s="667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675"/>
      <c r="AL71" s="528"/>
      <c r="AM71" s="116"/>
      <c r="AN71" s="253"/>
    </row>
    <row r="72" spans="1:40">
      <c r="A72" s="664"/>
      <c r="B72" s="222"/>
      <c r="C72" s="665"/>
      <c r="D72" s="666"/>
      <c r="E72" s="667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675"/>
      <c r="AL72" s="528"/>
      <c r="AM72" s="116"/>
      <c r="AN72" s="253"/>
    </row>
    <row r="73" spans="1:40">
      <c r="A73" s="664"/>
      <c r="B73" s="222"/>
      <c r="C73" s="665"/>
      <c r="D73" s="666"/>
      <c r="E73" s="667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675"/>
      <c r="AL73" s="528"/>
      <c r="AM73" s="116"/>
      <c r="AN73" s="253"/>
    </row>
    <row r="74" spans="1:40">
      <c r="A74" s="664"/>
      <c r="B74" s="222"/>
      <c r="C74" s="665"/>
      <c r="D74" s="666"/>
      <c r="E74" s="667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675"/>
      <c r="AL74" s="528"/>
      <c r="AM74" s="116"/>
      <c r="AN74" s="253"/>
    </row>
    <row r="75" spans="1:40">
      <c r="A75" s="664"/>
      <c r="B75" s="222"/>
      <c r="C75" s="665"/>
      <c r="D75" s="666"/>
      <c r="E75" s="667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675"/>
      <c r="AL75" s="528"/>
      <c r="AM75" s="116"/>
      <c r="AN75" s="253"/>
    </row>
    <row r="76" spans="1:40">
      <c r="A76" s="664"/>
      <c r="B76" s="222"/>
      <c r="C76" s="665"/>
      <c r="D76" s="666"/>
      <c r="E76" s="667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675"/>
      <c r="AL76" s="528"/>
      <c r="AM76" s="116"/>
      <c r="AN76" s="253"/>
    </row>
    <row r="77" spans="1:40">
      <c r="A77" s="664"/>
      <c r="B77" s="222"/>
      <c r="C77" s="665"/>
      <c r="D77" s="666"/>
      <c r="E77" s="667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675"/>
      <c r="AL77" s="528"/>
      <c r="AM77" s="116"/>
      <c r="AN77" s="253"/>
    </row>
    <row r="78" spans="1:40">
      <c r="A78" s="664"/>
      <c r="B78" s="222"/>
      <c r="C78" s="665"/>
      <c r="D78" s="666"/>
      <c r="E78" s="667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675"/>
      <c r="AL78" s="528"/>
      <c r="AM78" s="116"/>
      <c r="AN78" s="253"/>
    </row>
    <row r="79" s="484" customFormat="1" ht="14.75" spans="1:40">
      <c r="A79" s="668"/>
      <c r="B79" s="669"/>
      <c r="C79" s="670"/>
      <c r="D79" s="671"/>
      <c r="E79" s="672"/>
      <c r="F79" s="673"/>
      <c r="G79" s="673"/>
      <c r="H79" s="673"/>
      <c r="I79" s="673"/>
      <c r="J79" s="673"/>
      <c r="K79" s="673"/>
      <c r="L79" s="673"/>
      <c r="M79" s="673"/>
      <c r="N79" s="673"/>
      <c r="O79" s="673"/>
      <c r="P79" s="673"/>
      <c r="Q79" s="673"/>
      <c r="R79" s="673"/>
      <c r="S79" s="673"/>
      <c r="T79" s="673"/>
      <c r="U79" s="673"/>
      <c r="V79" s="673"/>
      <c r="W79" s="673"/>
      <c r="X79" s="673"/>
      <c r="Y79" s="673"/>
      <c r="Z79" s="673"/>
      <c r="AA79" s="673"/>
      <c r="AB79" s="673"/>
      <c r="AC79" s="673"/>
      <c r="AD79" s="673"/>
      <c r="AE79" s="673"/>
      <c r="AF79" s="673"/>
      <c r="AG79" s="673"/>
      <c r="AH79" s="673"/>
      <c r="AI79" s="673"/>
      <c r="AJ79" s="673"/>
      <c r="AK79" s="676"/>
      <c r="AL79" s="677"/>
      <c r="AM79" s="678"/>
      <c r="AN79" s="609"/>
    </row>
    <row r="80" ht="28.2" customHeight="1" spans="1:40">
      <c r="A80" s="174"/>
      <c r="B80" s="175" t="s">
        <v>94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76"/>
      <c r="AN80" s="115"/>
    </row>
    <row r="81" ht="28.2" customHeight="1" spans="1:40">
      <c r="A81" s="520"/>
      <c r="B81" s="133"/>
      <c r="G81" s="57"/>
      <c r="AN81" s="679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S11:AW11"/>
    <mergeCell ref="B80:AM80"/>
  </mergeCells>
  <conditionalFormatting sqref="AM1:AM2;AM4;AM6:AM7;AM81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60" fitToHeight="0" orientation="portrait"/>
  <headerFooter/>
  <rowBreaks count="1" manualBreakCount="1">
    <brk id="8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77"/>
  <sheetViews>
    <sheetView view="pageBreakPreview" zoomScale="90" zoomScalePageLayoutView="60" zoomScaleNormal="90" workbookViewId="0">
      <selection activeCell="AM20" sqref="AM20"/>
    </sheetView>
  </sheetViews>
  <sheetFormatPr defaultColWidth="9.10909090909091" defaultRowHeight="14"/>
  <cols>
    <col min="1" max="1" width="9.44545454545455" style="33" customWidth="1"/>
    <col min="2" max="2" width="50.5545454545455" style="33" customWidth="1"/>
    <col min="3" max="3" width="22.3363636363636" style="34" customWidth="1"/>
    <col min="4" max="4" width="18.5545454545455" style="35" customWidth="1"/>
    <col min="5" max="37" width="17.7818181818182" style="36" hidden="1" customWidth="1"/>
    <col min="38" max="38" width="4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6">
      <c r="A4" s="4"/>
      <c r="F4" s="470"/>
    </row>
    <row r="5" spans="1:40">
      <c r="A5" s="4" t="s">
        <v>173</v>
      </c>
      <c r="F5" s="40"/>
      <c r="G5" s="57"/>
      <c r="AN5" s="407" t="s">
        <v>218</v>
      </c>
    </row>
    <row r="6" ht="14.75" spans="1:7">
      <c r="A6" s="4"/>
      <c r="F6" s="40"/>
      <c r="G6" s="57"/>
    </row>
    <row r="7" ht="21.9" customHeight="1" spans="1:40">
      <c r="A7" s="567" t="s">
        <v>219</v>
      </c>
      <c r="B7" s="568"/>
      <c r="C7" s="569"/>
      <c r="D7" s="570" t="s">
        <v>42</v>
      </c>
      <c r="E7" s="178" t="s">
        <v>5</v>
      </c>
      <c r="F7" s="178" t="s">
        <v>6</v>
      </c>
      <c r="G7" s="178" t="s">
        <v>7</v>
      </c>
      <c r="H7" s="178" t="s">
        <v>8</v>
      </c>
      <c r="I7" s="178" t="s">
        <v>9</v>
      </c>
      <c r="J7" s="178" t="s">
        <v>10</v>
      </c>
      <c r="K7" s="178" t="s">
        <v>11</v>
      </c>
      <c r="L7" s="178" t="s">
        <v>12</v>
      </c>
      <c r="M7" s="178" t="s">
        <v>13</v>
      </c>
      <c r="N7" s="178" t="s">
        <v>14</v>
      </c>
      <c r="O7" s="178" t="s">
        <v>15</v>
      </c>
      <c r="P7" s="178" t="s">
        <v>16</v>
      </c>
      <c r="Q7" s="178" t="s">
        <v>17</v>
      </c>
      <c r="R7" s="178" t="s">
        <v>18</v>
      </c>
      <c r="S7" s="178" t="s">
        <v>19</v>
      </c>
      <c r="T7" s="178" t="s">
        <v>20</v>
      </c>
      <c r="U7" s="178" t="s">
        <v>21</v>
      </c>
      <c r="V7" s="178" t="s">
        <v>22</v>
      </c>
      <c r="W7" s="178" t="s">
        <v>23</v>
      </c>
      <c r="X7" s="178" t="s">
        <v>24</v>
      </c>
      <c r="Y7" s="178" t="s">
        <v>25</v>
      </c>
      <c r="Z7" s="178" t="s">
        <v>26</v>
      </c>
      <c r="AA7" s="178" t="s">
        <v>27</v>
      </c>
      <c r="AB7" s="178" t="s">
        <v>28</v>
      </c>
      <c r="AC7" s="178" t="s">
        <v>29</v>
      </c>
      <c r="AD7" s="178" t="s">
        <v>30</v>
      </c>
      <c r="AE7" s="178" t="s">
        <v>31</v>
      </c>
      <c r="AF7" s="178" t="s">
        <v>32</v>
      </c>
      <c r="AG7" s="178" t="s">
        <v>33</v>
      </c>
      <c r="AH7" s="178" t="s">
        <v>34</v>
      </c>
      <c r="AI7" s="178" t="s">
        <v>35</v>
      </c>
      <c r="AJ7" s="178" t="s">
        <v>36</v>
      </c>
      <c r="AK7" s="178" t="s">
        <v>37</v>
      </c>
      <c r="AL7" s="178" t="s">
        <v>38</v>
      </c>
      <c r="AM7" s="590" t="s">
        <v>44</v>
      </c>
      <c r="AN7" s="542"/>
    </row>
    <row r="8" ht="14.7" customHeight="1" spans="1:40">
      <c r="A8" s="571"/>
      <c r="B8" s="572" t="s">
        <v>40</v>
      </c>
      <c r="C8" s="573" t="s">
        <v>41</v>
      </c>
      <c r="D8" s="574"/>
      <c r="E8" s="575" t="s">
        <v>44</v>
      </c>
      <c r="F8" s="575" t="s">
        <v>44</v>
      </c>
      <c r="G8" s="575" t="s">
        <v>44</v>
      </c>
      <c r="H8" s="575" t="s">
        <v>44</v>
      </c>
      <c r="I8" s="575" t="s">
        <v>44</v>
      </c>
      <c r="J8" s="575" t="s">
        <v>44</v>
      </c>
      <c r="K8" s="575" t="s">
        <v>44</v>
      </c>
      <c r="L8" s="575" t="s">
        <v>44</v>
      </c>
      <c r="M8" s="575" t="s">
        <v>44</v>
      </c>
      <c r="N8" s="575" t="s">
        <v>44</v>
      </c>
      <c r="O8" s="575" t="s">
        <v>44</v>
      </c>
      <c r="P8" s="575" t="s">
        <v>44</v>
      </c>
      <c r="Q8" s="575" t="s">
        <v>43</v>
      </c>
      <c r="R8" s="575" t="s">
        <v>43</v>
      </c>
      <c r="S8" s="575" t="s">
        <v>43</v>
      </c>
      <c r="T8" s="575" t="s">
        <v>43</v>
      </c>
      <c r="U8" s="575" t="s">
        <v>43</v>
      </c>
      <c r="V8" s="575" t="s">
        <v>43</v>
      </c>
      <c r="W8" s="575" t="s">
        <v>43</v>
      </c>
      <c r="X8" s="575" t="s">
        <v>43</v>
      </c>
      <c r="Y8" s="575" t="s">
        <v>43</v>
      </c>
      <c r="Z8" s="575" t="s">
        <v>43</v>
      </c>
      <c r="AA8" s="575" t="s">
        <v>43</v>
      </c>
      <c r="AB8" s="575" t="s">
        <v>43</v>
      </c>
      <c r="AC8" s="440" t="s">
        <v>43</v>
      </c>
      <c r="AD8" s="440" t="s">
        <v>43</v>
      </c>
      <c r="AE8" s="440" t="s">
        <v>43</v>
      </c>
      <c r="AF8" s="440" t="s">
        <v>43</v>
      </c>
      <c r="AG8" s="440" t="s">
        <v>43</v>
      </c>
      <c r="AH8" s="440" t="s">
        <v>43</v>
      </c>
      <c r="AI8" s="440" t="s">
        <v>43</v>
      </c>
      <c r="AJ8" s="440" t="s">
        <v>44</v>
      </c>
      <c r="AK8" s="440" t="s">
        <v>44</v>
      </c>
      <c r="AL8" s="440" t="s">
        <v>44</v>
      </c>
      <c r="AM8" s="591"/>
      <c r="AN8" s="329" t="s">
        <v>46</v>
      </c>
    </row>
    <row r="9" ht="14.7" customHeight="1" spans="1:40">
      <c r="A9" s="576"/>
      <c r="B9" s="577"/>
      <c r="C9" s="578"/>
      <c r="D9" s="579"/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580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92"/>
      <c r="AN9" s="593"/>
    </row>
    <row r="10" spans="1:40">
      <c r="A10" s="581"/>
      <c r="B10" s="582"/>
      <c r="C10" s="583"/>
      <c r="D10" s="584"/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5"/>
      <c r="AB10" s="585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594"/>
      <c r="AN10" s="253"/>
    </row>
    <row r="11" s="484" customFormat="1" spans="1:41">
      <c r="A11" s="581">
        <v>1600</v>
      </c>
      <c r="B11" s="586" t="s">
        <v>220</v>
      </c>
      <c r="C11" s="583"/>
      <c r="D11" s="584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594"/>
      <c r="AN11" s="253"/>
      <c r="AO11" s="484" t="s">
        <v>221</v>
      </c>
    </row>
    <row r="12" spans="1:40">
      <c r="A12" s="581"/>
      <c r="B12" s="582"/>
      <c r="C12" s="583"/>
      <c r="D12" s="584"/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594"/>
      <c r="AN12" s="253"/>
    </row>
    <row r="13" spans="1:40">
      <c r="A13" s="587" t="s">
        <v>222</v>
      </c>
      <c r="B13" s="582" t="s">
        <v>223</v>
      </c>
      <c r="C13" s="583"/>
      <c r="D13" s="584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594"/>
      <c r="AN13" s="253"/>
    </row>
    <row r="14" spans="1:40">
      <c r="A14" s="581"/>
      <c r="B14" s="582" t="s">
        <v>224</v>
      </c>
      <c r="C14" s="583"/>
      <c r="D14" s="584"/>
      <c r="E14" s="585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  <c r="AB14" s="585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594"/>
      <c r="AN14" s="253"/>
    </row>
    <row r="15" spans="1:40">
      <c r="A15" s="581"/>
      <c r="B15" s="582" t="s">
        <v>225</v>
      </c>
      <c r="C15" s="583" t="s">
        <v>226</v>
      </c>
      <c r="D15" s="584">
        <v>1531.27422</v>
      </c>
      <c r="E15" s="446">
        <v>20</v>
      </c>
      <c r="F15" s="446">
        <v>20</v>
      </c>
      <c r="G15" s="446"/>
      <c r="H15" s="446"/>
      <c r="I15" s="446"/>
      <c r="J15" s="446"/>
      <c r="K15" s="446">
        <v>0</v>
      </c>
      <c r="L15" s="446"/>
      <c r="M15" s="446">
        <v>14</v>
      </c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555">
        <v>15</v>
      </c>
      <c r="AD15" s="555">
        <v>0</v>
      </c>
      <c r="AE15" s="555"/>
      <c r="AF15" s="555"/>
      <c r="AG15" s="555">
        <v>15</v>
      </c>
      <c r="AH15" s="555">
        <v>15</v>
      </c>
      <c r="AI15" s="555">
        <v>15</v>
      </c>
      <c r="AJ15" s="555"/>
      <c r="AK15" s="555"/>
      <c r="AL15" s="555"/>
      <c r="AM15" s="595"/>
      <c r="AN15" s="253"/>
    </row>
    <row r="16" spans="1:40">
      <c r="A16" s="581"/>
      <c r="B16" s="582"/>
      <c r="C16" s="583"/>
      <c r="D16" s="584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555"/>
      <c r="AD16" s="555"/>
      <c r="AE16" s="555"/>
      <c r="AF16" s="555"/>
      <c r="AG16" s="555"/>
      <c r="AH16" s="555"/>
      <c r="AI16" s="555"/>
      <c r="AJ16" s="555"/>
      <c r="AK16" s="555"/>
      <c r="AL16" s="555"/>
      <c r="AM16" s="595"/>
      <c r="AN16" s="253"/>
    </row>
    <row r="17" spans="1:40">
      <c r="A17" s="587" t="s">
        <v>227</v>
      </c>
      <c r="B17" s="582" t="s">
        <v>228</v>
      </c>
      <c r="C17" s="583" t="s">
        <v>229</v>
      </c>
      <c r="D17" s="584">
        <v>51042.474</v>
      </c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555"/>
      <c r="AD17" s="555"/>
      <c r="AE17" s="555"/>
      <c r="AF17" s="555"/>
      <c r="AG17" s="555"/>
      <c r="AH17" s="555"/>
      <c r="AI17" s="555"/>
      <c r="AJ17" s="555"/>
      <c r="AK17" s="555"/>
      <c r="AL17" s="555"/>
      <c r="AM17" s="595"/>
      <c r="AN17" s="253"/>
    </row>
    <row r="18" spans="1:40">
      <c r="A18" s="581"/>
      <c r="B18" s="582"/>
      <c r="C18" s="583"/>
      <c r="D18" s="584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374"/>
      <c r="AD18" s="457"/>
      <c r="AE18" s="457"/>
      <c r="AF18" s="457"/>
      <c r="AG18" s="457"/>
      <c r="AH18" s="457"/>
      <c r="AI18" s="457"/>
      <c r="AJ18" s="457"/>
      <c r="AK18" s="457"/>
      <c r="AL18" s="457"/>
      <c r="AM18" s="595"/>
      <c r="AN18" s="253"/>
    </row>
    <row r="19" spans="1:40">
      <c r="A19" s="587" t="s">
        <v>230</v>
      </c>
      <c r="B19" s="582" t="s">
        <v>231</v>
      </c>
      <c r="C19" s="583"/>
      <c r="D19" s="584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595"/>
      <c r="AN19" s="253"/>
    </row>
    <row r="20" spans="1:40">
      <c r="A20" s="581"/>
      <c r="B20" s="582" t="s">
        <v>232</v>
      </c>
      <c r="C20" s="583" t="s">
        <v>233</v>
      </c>
      <c r="D20" s="584">
        <v>1020.84948</v>
      </c>
      <c r="E20" s="446">
        <v>15</v>
      </c>
      <c r="F20" s="446">
        <v>15</v>
      </c>
      <c r="G20" s="446"/>
      <c r="H20" s="446"/>
      <c r="I20" s="446"/>
      <c r="J20" s="446"/>
      <c r="K20" s="446"/>
      <c r="L20" s="446"/>
      <c r="M20" s="446">
        <v>14</v>
      </c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555">
        <v>12</v>
      </c>
      <c r="AD20" s="555"/>
      <c r="AE20" s="555"/>
      <c r="AF20" s="555"/>
      <c r="AG20" s="555">
        <v>12</v>
      </c>
      <c r="AH20" s="555">
        <v>12</v>
      </c>
      <c r="AI20" s="555">
        <v>12</v>
      </c>
      <c r="AJ20" s="555"/>
      <c r="AK20" s="555"/>
      <c r="AL20" s="555"/>
      <c r="AM20" s="595"/>
      <c r="AN20" s="253"/>
    </row>
    <row r="21" spans="1:40">
      <c r="A21" s="581"/>
      <c r="B21" s="582"/>
      <c r="C21" s="583"/>
      <c r="D21" s="588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594"/>
      <c r="AN21" s="253"/>
    </row>
    <row r="22" spans="1:40">
      <c r="A22" s="581"/>
      <c r="B22" s="582"/>
      <c r="C22" s="583"/>
      <c r="D22" s="588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594"/>
      <c r="AN22" s="253"/>
    </row>
    <row r="23" spans="1:40">
      <c r="A23" s="581"/>
      <c r="B23" s="582"/>
      <c r="C23" s="583"/>
      <c r="D23" s="588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594"/>
      <c r="AN23" s="253"/>
    </row>
    <row r="24" spans="1:40">
      <c r="A24" s="581"/>
      <c r="B24" s="582"/>
      <c r="C24" s="583"/>
      <c r="D24" s="588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594"/>
      <c r="AN24" s="253"/>
    </row>
    <row r="25" spans="1:40">
      <c r="A25" s="581"/>
      <c r="B25" s="582"/>
      <c r="C25" s="583"/>
      <c r="D25" s="588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594"/>
      <c r="AN25" s="253"/>
    </row>
    <row r="26" spans="1:40">
      <c r="A26" s="581"/>
      <c r="B26" s="582"/>
      <c r="C26" s="583"/>
      <c r="D26" s="588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594"/>
      <c r="AN26" s="253"/>
    </row>
    <row r="27" spans="1:40">
      <c r="A27" s="581"/>
      <c r="B27" s="582"/>
      <c r="C27" s="583"/>
      <c r="D27" s="588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594"/>
      <c r="AN27" s="253"/>
    </row>
    <row r="28" spans="1:40">
      <c r="A28" s="581"/>
      <c r="B28" s="582"/>
      <c r="C28" s="583"/>
      <c r="D28" s="588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594"/>
      <c r="AN28" s="253"/>
    </row>
    <row r="29" spans="1:40">
      <c r="A29" s="581"/>
      <c r="B29" s="582"/>
      <c r="C29" s="583"/>
      <c r="D29" s="588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594"/>
      <c r="AN29" s="253"/>
    </row>
    <row r="30" spans="1:40">
      <c r="A30" s="581"/>
      <c r="B30" s="582"/>
      <c r="C30" s="583"/>
      <c r="D30" s="588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94"/>
      <c r="AN30" s="253"/>
    </row>
    <row r="31" spans="1:40">
      <c r="A31" s="581"/>
      <c r="B31" s="582"/>
      <c r="C31" s="583"/>
      <c r="D31" s="588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94"/>
      <c r="AN31" s="253"/>
    </row>
    <row r="32" spans="1:40">
      <c r="A32" s="581"/>
      <c r="B32" s="582"/>
      <c r="C32" s="583"/>
      <c r="D32" s="588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94"/>
      <c r="AN32" s="253"/>
    </row>
    <row r="33" spans="1:40">
      <c r="A33" s="581"/>
      <c r="B33" s="582"/>
      <c r="C33" s="583"/>
      <c r="D33" s="588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94"/>
      <c r="AN33" s="253"/>
    </row>
    <row r="34" spans="1:40">
      <c r="A34" s="581"/>
      <c r="B34" s="582"/>
      <c r="C34" s="583"/>
      <c r="D34" s="588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94"/>
      <c r="AN34" s="253"/>
    </row>
    <row r="35" spans="1:40">
      <c r="A35" s="581"/>
      <c r="B35" s="582"/>
      <c r="C35" s="583"/>
      <c r="D35" s="588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94"/>
      <c r="AN35" s="253"/>
    </row>
    <row r="36" spans="1:40">
      <c r="A36" s="581"/>
      <c r="B36" s="582"/>
      <c r="C36" s="583"/>
      <c r="D36" s="588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94"/>
      <c r="AN36" s="253"/>
    </row>
    <row r="37" spans="1:40">
      <c r="A37" s="581"/>
      <c r="B37" s="582"/>
      <c r="C37" s="583"/>
      <c r="D37" s="588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94"/>
      <c r="AN37" s="253"/>
    </row>
    <row r="38" spans="1:40">
      <c r="A38" s="581"/>
      <c r="B38" s="582"/>
      <c r="C38" s="583"/>
      <c r="D38" s="588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94"/>
      <c r="AN38" s="253"/>
    </row>
    <row r="39" spans="1:40">
      <c r="A39" s="581"/>
      <c r="B39" s="582"/>
      <c r="C39" s="583"/>
      <c r="D39" s="588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94"/>
      <c r="AN39" s="253"/>
    </row>
    <row r="40" spans="1:40">
      <c r="A40" s="581"/>
      <c r="B40" s="582"/>
      <c r="C40" s="583"/>
      <c r="D40" s="588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94"/>
      <c r="AN40" s="253"/>
    </row>
    <row r="41" spans="1:40">
      <c r="A41" s="581"/>
      <c r="B41" s="582"/>
      <c r="C41" s="583"/>
      <c r="D41" s="588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94"/>
      <c r="AN41" s="253"/>
    </row>
    <row r="42" spans="1:40">
      <c r="A42" s="581"/>
      <c r="B42" s="582"/>
      <c r="C42" s="583"/>
      <c r="D42" s="588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94"/>
      <c r="AN42" s="253"/>
    </row>
    <row r="43" spans="1:40">
      <c r="A43" s="581"/>
      <c r="B43" s="582"/>
      <c r="C43" s="583"/>
      <c r="D43" s="588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94"/>
      <c r="AN43" s="253"/>
    </row>
    <row r="44" spans="1:40">
      <c r="A44" s="581"/>
      <c r="B44" s="582"/>
      <c r="C44" s="583"/>
      <c r="D44" s="588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94"/>
      <c r="AN44" s="253"/>
    </row>
    <row r="45" spans="1:40">
      <c r="A45" s="581"/>
      <c r="B45" s="582"/>
      <c r="C45" s="583"/>
      <c r="D45" s="588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94"/>
      <c r="AN45" s="253"/>
    </row>
    <row r="46" spans="1:40">
      <c r="A46" s="581"/>
      <c r="B46" s="582"/>
      <c r="C46" s="583"/>
      <c r="D46" s="588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94"/>
      <c r="AN46" s="253"/>
    </row>
    <row r="47" spans="1:40">
      <c r="A47" s="581"/>
      <c r="B47" s="582"/>
      <c r="C47" s="583"/>
      <c r="D47" s="588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94"/>
      <c r="AN47" s="253"/>
    </row>
    <row r="48" spans="1:40">
      <c r="A48" s="581"/>
      <c r="B48" s="582"/>
      <c r="C48" s="583"/>
      <c r="D48" s="588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94"/>
      <c r="AN48" s="253"/>
    </row>
    <row r="49" spans="1:40">
      <c r="A49" s="581"/>
      <c r="B49" s="582"/>
      <c r="C49" s="583"/>
      <c r="D49" s="588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94"/>
      <c r="AN49" s="253"/>
    </row>
    <row r="50" spans="1:40">
      <c r="A50" s="581"/>
      <c r="B50" s="582"/>
      <c r="C50" s="583"/>
      <c r="D50" s="588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94"/>
      <c r="AN50" s="253"/>
    </row>
    <row r="51" spans="1:40">
      <c r="A51" s="581"/>
      <c r="B51" s="582"/>
      <c r="C51" s="583"/>
      <c r="D51" s="588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94"/>
      <c r="AN51" s="253"/>
    </row>
    <row r="52" spans="1:40">
      <c r="A52" s="581"/>
      <c r="B52" s="582"/>
      <c r="C52" s="583"/>
      <c r="D52" s="588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94"/>
      <c r="AN52" s="253"/>
    </row>
    <row r="53" spans="1:40">
      <c r="A53" s="581"/>
      <c r="B53" s="582"/>
      <c r="C53" s="583"/>
      <c r="D53" s="588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94"/>
      <c r="AN53" s="253"/>
    </row>
    <row r="54" spans="1:40">
      <c r="A54" s="581"/>
      <c r="B54" s="582"/>
      <c r="C54" s="583"/>
      <c r="D54" s="588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94"/>
      <c r="AN54" s="253"/>
    </row>
    <row r="55" spans="1:40">
      <c r="A55" s="581"/>
      <c r="B55" s="582"/>
      <c r="C55" s="583"/>
      <c r="D55" s="588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94"/>
      <c r="AN55" s="253"/>
    </row>
    <row r="56" spans="1:40">
      <c r="A56" s="581"/>
      <c r="B56" s="582"/>
      <c r="C56" s="583"/>
      <c r="D56" s="588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94"/>
      <c r="AN56" s="253"/>
    </row>
    <row r="57" spans="1:40">
      <c r="A57" s="581"/>
      <c r="B57" s="582"/>
      <c r="C57" s="583"/>
      <c r="D57" s="588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94"/>
      <c r="AN57" s="253"/>
    </row>
    <row r="58" spans="1:40">
      <c r="A58" s="581"/>
      <c r="B58" s="582"/>
      <c r="C58" s="583"/>
      <c r="D58" s="588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94"/>
      <c r="AN58" s="253"/>
    </row>
    <row r="59" spans="1:40">
      <c r="A59" s="581"/>
      <c r="B59" s="582"/>
      <c r="C59" s="583"/>
      <c r="D59" s="588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94"/>
      <c r="AN59" s="253"/>
    </row>
    <row r="60" spans="1:40">
      <c r="A60" s="581"/>
      <c r="B60" s="582"/>
      <c r="C60" s="583"/>
      <c r="D60" s="588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94"/>
      <c r="AN60" s="253"/>
    </row>
    <row r="61" spans="1:40">
      <c r="A61" s="581"/>
      <c r="B61" s="582"/>
      <c r="C61" s="583"/>
      <c r="D61" s="588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94"/>
      <c r="AN61" s="253"/>
    </row>
    <row r="62" spans="1:40">
      <c r="A62" s="581"/>
      <c r="B62" s="582"/>
      <c r="C62" s="583"/>
      <c r="D62" s="588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94"/>
      <c r="AN62" s="253"/>
    </row>
    <row r="63" spans="1:40">
      <c r="A63" s="581"/>
      <c r="B63" s="582"/>
      <c r="C63" s="583"/>
      <c r="D63" s="588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94"/>
      <c r="AN63" s="253"/>
    </row>
    <row r="64" spans="1:40">
      <c r="A64" s="581"/>
      <c r="B64" s="582"/>
      <c r="C64" s="583"/>
      <c r="D64" s="588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94"/>
      <c r="AN64" s="253"/>
    </row>
    <row r="65" spans="1:40">
      <c r="A65" s="581"/>
      <c r="B65" s="582"/>
      <c r="C65" s="583"/>
      <c r="D65" s="588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94"/>
      <c r="AN65" s="253"/>
    </row>
    <row r="66" spans="1:40">
      <c r="A66" s="581"/>
      <c r="B66" s="582"/>
      <c r="C66" s="583"/>
      <c r="D66" s="588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94"/>
      <c r="AN66" s="253"/>
    </row>
    <row r="67" spans="1:40">
      <c r="A67" s="581"/>
      <c r="B67" s="582"/>
      <c r="C67" s="583"/>
      <c r="D67" s="588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94"/>
      <c r="AN67" s="253"/>
    </row>
    <row r="68" spans="1:40">
      <c r="A68" s="581"/>
      <c r="B68" s="582"/>
      <c r="C68" s="583"/>
      <c r="D68" s="588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94"/>
      <c r="AN68" s="253"/>
    </row>
    <row r="69" spans="1:40">
      <c r="A69" s="581"/>
      <c r="B69" s="582"/>
      <c r="C69" s="583"/>
      <c r="D69" s="588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94"/>
      <c r="AN69" s="253"/>
    </row>
    <row r="70" spans="1:40">
      <c r="A70" s="581"/>
      <c r="B70" s="582"/>
      <c r="C70" s="583"/>
      <c r="D70" s="588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94"/>
      <c r="AN70" s="253"/>
    </row>
    <row r="71" spans="1:40">
      <c r="A71" s="581"/>
      <c r="B71" s="582"/>
      <c r="C71" s="583"/>
      <c r="D71" s="588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94"/>
      <c r="AN71" s="253"/>
    </row>
    <row r="72" spans="1:40">
      <c r="A72" s="581"/>
      <c r="B72" s="582"/>
      <c r="C72" s="583"/>
      <c r="D72" s="588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94"/>
      <c r="AN72" s="253"/>
    </row>
    <row r="73" spans="1:40">
      <c r="A73" s="581"/>
      <c r="B73" s="582"/>
      <c r="C73" s="583"/>
      <c r="D73" s="588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94"/>
      <c r="AN73" s="253"/>
    </row>
    <row r="74" spans="1:40">
      <c r="A74" s="581"/>
      <c r="B74" s="582"/>
      <c r="C74" s="583"/>
      <c r="D74" s="588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94"/>
      <c r="AN74" s="253"/>
    </row>
    <row r="75" ht="14.7" customHeight="1" spans="1:40">
      <c r="A75" s="596"/>
      <c r="B75" s="597"/>
      <c r="C75" s="598"/>
      <c r="D75" s="599"/>
      <c r="E75" s="600"/>
      <c r="F75" s="600"/>
      <c r="G75" s="600"/>
      <c r="H75" s="600"/>
      <c r="I75" s="600"/>
      <c r="J75" s="600"/>
      <c r="K75" s="600"/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0"/>
      <c r="AC75" s="607"/>
      <c r="AD75" s="607"/>
      <c r="AE75" s="607"/>
      <c r="AF75" s="607"/>
      <c r="AG75" s="607"/>
      <c r="AH75" s="607"/>
      <c r="AI75" s="607"/>
      <c r="AJ75" s="607"/>
      <c r="AK75" s="607"/>
      <c r="AL75" s="607"/>
      <c r="AM75" s="608"/>
      <c r="AN75" s="609"/>
    </row>
    <row r="76" ht="14.25" customHeight="1" spans="1:40">
      <c r="A76" s="601"/>
      <c r="B76" s="602" t="s">
        <v>94</v>
      </c>
      <c r="C76" s="603"/>
      <c r="D76" s="603"/>
      <c r="E76" s="603"/>
      <c r="F76" s="603"/>
      <c r="G76" s="603"/>
      <c r="H76" s="603"/>
      <c r="I76" s="603"/>
      <c r="J76" s="603"/>
      <c r="K76" s="603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3"/>
      <c r="AC76" s="603"/>
      <c r="AD76" s="603"/>
      <c r="AE76" s="603"/>
      <c r="AF76" s="603"/>
      <c r="AG76" s="603"/>
      <c r="AH76" s="603"/>
      <c r="AI76" s="603"/>
      <c r="AJ76" s="603"/>
      <c r="AK76" s="603"/>
      <c r="AL76" s="603"/>
      <c r="AM76" s="610"/>
      <c r="AN76" s="611"/>
    </row>
    <row r="77" ht="14.7" customHeight="1" spans="1:40">
      <c r="A77" s="604" t="s">
        <v>234</v>
      </c>
      <c r="B77" s="605"/>
      <c r="C77" s="606"/>
      <c r="D77" s="606"/>
      <c r="E77" s="606"/>
      <c r="F77" s="606"/>
      <c r="G77" s="606"/>
      <c r="H77" s="606"/>
      <c r="I77" s="606"/>
      <c r="J77" s="606"/>
      <c r="K77" s="606"/>
      <c r="L77" s="606"/>
      <c r="M77" s="606"/>
      <c r="N77" s="606"/>
      <c r="O77" s="606"/>
      <c r="P77" s="606"/>
      <c r="Q77" s="606"/>
      <c r="R77" s="606"/>
      <c r="S77" s="606"/>
      <c r="T77" s="606"/>
      <c r="U77" s="606"/>
      <c r="V77" s="606"/>
      <c r="W77" s="606"/>
      <c r="X77" s="606"/>
      <c r="Y77" s="606"/>
      <c r="Z77" s="606"/>
      <c r="AA77" s="606"/>
      <c r="AB77" s="606"/>
      <c r="AC77" s="606"/>
      <c r="AD77" s="606"/>
      <c r="AE77" s="606"/>
      <c r="AF77" s="606"/>
      <c r="AG77" s="606"/>
      <c r="AH77" s="606"/>
      <c r="AI77" s="606"/>
      <c r="AJ77" s="606"/>
      <c r="AK77" s="606"/>
      <c r="AL77" s="606"/>
      <c r="AM77" s="612"/>
      <c r="AN77" s="613"/>
    </row>
  </sheetData>
  <mergeCells count="17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7:A9"/>
    <mergeCell ref="D7:D9"/>
    <mergeCell ref="AM7:AM9"/>
    <mergeCell ref="AN76:AN77"/>
    <mergeCell ref="B76:AM77"/>
  </mergeCells>
  <conditionalFormatting sqref="AM1:AM2;AM4:AM7;AM78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86"/>
  <sheetViews>
    <sheetView view="pageBreakPreview" zoomScale="90" zoomScalePageLayoutView="60" zoomScaleNormal="90" topLeftCell="A37" workbookViewId="0">
      <selection activeCell="D36" sqref="D36"/>
    </sheetView>
  </sheetViews>
  <sheetFormatPr defaultColWidth="9.10909090909091" defaultRowHeight="14"/>
  <cols>
    <col min="1" max="1" width="9.44545454545455" style="33" customWidth="1"/>
    <col min="2" max="2" width="64.5545454545454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spans="1:6">
      <c r="A5" s="4"/>
      <c r="F5" s="108"/>
    </row>
    <row r="6" spans="1:40">
      <c r="A6" s="39" t="s">
        <v>235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ht="14.75" spans="1:25">
      <c r="A7" s="4" t="s">
        <v>173</v>
      </c>
      <c r="F7" s="39"/>
      <c r="Y7" s="553"/>
    </row>
    <row r="8" ht="14.75" spans="1:40">
      <c r="A8" s="537" t="s">
        <v>39</v>
      </c>
      <c r="B8" s="538" t="s">
        <v>40</v>
      </c>
      <c r="C8" s="539" t="s">
        <v>41</v>
      </c>
      <c r="D8" s="540" t="s">
        <v>42</v>
      </c>
      <c r="E8" s="234" t="s">
        <v>43</v>
      </c>
      <c r="F8" s="232" t="s">
        <v>43</v>
      </c>
      <c r="G8" s="232" t="s">
        <v>43</v>
      </c>
      <c r="H8" s="232" t="s">
        <v>43</v>
      </c>
      <c r="I8" s="232" t="s">
        <v>43</v>
      </c>
      <c r="J8" s="232" t="s">
        <v>43</v>
      </c>
      <c r="K8" s="232" t="s">
        <v>43</v>
      </c>
      <c r="L8" s="232" t="s">
        <v>43</v>
      </c>
      <c r="M8" s="232" t="s">
        <v>43</v>
      </c>
      <c r="N8" s="232" t="s">
        <v>43</v>
      </c>
      <c r="O8" s="232" t="s">
        <v>43</v>
      </c>
      <c r="P8" s="232" t="s">
        <v>43</v>
      </c>
      <c r="Q8" s="232" t="s">
        <v>43</v>
      </c>
      <c r="R8" s="232" t="s">
        <v>43</v>
      </c>
      <c r="S8" s="232" t="s">
        <v>43</v>
      </c>
      <c r="T8" s="232" t="s">
        <v>43</v>
      </c>
      <c r="U8" s="232" t="s">
        <v>43</v>
      </c>
      <c r="V8" s="232" t="s">
        <v>43</v>
      </c>
      <c r="W8" s="232" t="s">
        <v>43</v>
      </c>
      <c r="X8" s="232" t="s">
        <v>43</v>
      </c>
      <c r="Y8" s="232" t="s">
        <v>43</v>
      </c>
      <c r="Z8" s="232" t="s">
        <v>43</v>
      </c>
      <c r="AA8" s="232" t="s">
        <v>43</v>
      </c>
      <c r="AB8" s="232" t="s">
        <v>43</v>
      </c>
      <c r="AC8" s="232" t="s">
        <v>43</v>
      </c>
      <c r="AD8" s="232" t="s">
        <v>43</v>
      </c>
      <c r="AE8" s="232" t="s">
        <v>43</v>
      </c>
      <c r="AF8" s="232" t="s">
        <v>43</v>
      </c>
      <c r="AG8" s="232" t="s">
        <v>43</v>
      </c>
      <c r="AH8" s="232" t="s">
        <v>43</v>
      </c>
      <c r="AI8" s="247" t="s">
        <v>43</v>
      </c>
      <c r="AJ8" s="247" t="s">
        <v>44</v>
      </c>
      <c r="AK8" s="247" t="s">
        <v>44</v>
      </c>
      <c r="AL8" s="247" t="s">
        <v>44</v>
      </c>
      <c r="AM8" s="556" t="s">
        <v>45</v>
      </c>
      <c r="AN8" s="542" t="s">
        <v>236</v>
      </c>
    </row>
    <row r="9" spans="1:40">
      <c r="A9" s="537"/>
      <c r="B9" s="538"/>
      <c r="C9" s="539"/>
      <c r="D9" s="540"/>
      <c r="E9" s="541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2"/>
      <c r="AA9" s="542"/>
      <c r="AB9" s="542"/>
      <c r="AC9" s="554"/>
      <c r="AD9" s="554"/>
      <c r="AE9" s="554"/>
      <c r="AF9" s="554"/>
      <c r="AG9" s="554"/>
      <c r="AH9" s="554"/>
      <c r="AI9" s="554"/>
      <c r="AJ9" s="554"/>
      <c r="AK9" s="557"/>
      <c r="AL9" s="558"/>
      <c r="AM9" s="559"/>
      <c r="AN9" s="560"/>
    </row>
    <row r="10" spans="1:40">
      <c r="A10" s="60">
        <v>1700</v>
      </c>
      <c r="B10" s="255" t="s">
        <v>237</v>
      </c>
      <c r="D10" s="188"/>
      <c r="E10" s="253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253"/>
      <c r="AL10" s="344"/>
      <c r="AM10" s="347"/>
      <c r="AN10" s="117"/>
    </row>
    <row r="11" spans="1:40">
      <c r="A11" s="60"/>
      <c r="B11" s="254"/>
      <c r="D11" s="188"/>
      <c r="E11" s="253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253"/>
      <c r="AL11" s="344"/>
      <c r="AM11" s="347"/>
      <c r="AN11" s="117"/>
    </row>
    <row r="12" spans="1:40">
      <c r="A12" s="410">
        <v>17.01</v>
      </c>
      <c r="B12" s="458" t="s">
        <v>238</v>
      </c>
      <c r="C12" s="543" t="s">
        <v>239</v>
      </c>
      <c r="D12" s="544">
        <v>4</v>
      </c>
      <c r="E12" s="499">
        <v>15000</v>
      </c>
      <c r="F12" s="511">
        <v>15000</v>
      </c>
      <c r="G12" s="511">
        <v>7000</v>
      </c>
      <c r="H12" s="511">
        <v>20000</v>
      </c>
      <c r="I12" s="511"/>
      <c r="J12" s="511">
        <v>15000</v>
      </c>
      <c r="K12" s="511">
        <v>28000</v>
      </c>
      <c r="L12" s="511">
        <v>7500</v>
      </c>
      <c r="M12" s="511">
        <v>25000</v>
      </c>
      <c r="N12" s="511"/>
      <c r="O12" s="511">
        <v>10000</v>
      </c>
      <c r="P12" s="511"/>
      <c r="Q12" s="511"/>
      <c r="R12" s="511"/>
      <c r="S12" s="511"/>
      <c r="T12" s="511">
        <v>10500</v>
      </c>
      <c r="U12" s="511">
        <v>15000</v>
      </c>
      <c r="V12" s="511">
        <v>14500</v>
      </c>
      <c r="W12" s="511">
        <v>15500</v>
      </c>
      <c r="X12" s="511">
        <v>12500</v>
      </c>
      <c r="Y12" s="511">
        <v>15000</v>
      </c>
      <c r="Z12" s="511">
        <v>7500</v>
      </c>
      <c r="AA12" s="511"/>
      <c r="AB12" s="511">
        <v>15000</v>
      </c>
      <c r="AC12" s="511">
        <v>7500</v>
      </c>
      <c r="AD12" s="511">
        <v>12000</v>
      </c>
      <c r="AE12" s="511">
        <v>7500</v>
      </c>
      <c r="AF12" s="511">
        <v>5000</v>
      </c>
      <c r="AG12" s="511">
        <v>9000</v>
      </c>
      <c r="AH12" s="511">
        <v>1250</v>
      </c>
      <c r="AI12" s="511">
        <v>1250</v>
      </c>
      <c r="AJ12" s="511">
        <v>25000</v>
      </c>
      <c r="AK12" s="561">
        <v>10000</v>
      </c>
      <c r="AL12" s="500">
        <v>10850</v>
      </c>
      <c r="AM12" s="169"/>
      <c r="AN12" s="170"/>
    </row>
    <row r="13" spans="1:40">
      <c r="A13" s="60"/>
      <c r="B13" s="172"/>
      <c r="D13" s="188"/>
      <c r="E13" s="68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562"/>
      <c r="AL13" s="331"/>
      <c r="AM13" s="116"/>
      <c r="AN13" s="117"/>
    </row>
    <row r="14" spans="1:40">
      <c r="A14" s="60">
        <v>17.02</v>
      </c>
      <c r="B14" s="172" t="s">
        <v>240</v>
      </c>
      <c r="C14" s="34" t="s">
        <v>211</v>
      </c>
      <c r="D14" s="188" t="s">
        <v>211</v>
      </c>
      <c r="E14" s="68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562">
        <v>10000</v>
      </c>
      <c r="AL14" s="331">
        <v>7550</v>
      </c>
      <c r="AM14" s="116"/>
      <c r="AN14" s="117"/>
    </row>
    <row r="15" spans="1:40">
      <c r="A15" s="60"/>
      <c r="B15" s="172"/>
      <c r="D15" s="188"/>
      <c r="E15" s="68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2"/>
      <c r="AK15" s="68"/>
      <c r="AL15" s="331"/>
      <c r="AM15" s="116"/>
      <c r="AN15" s="117"/>
    </row>
    <row r="16" spans="1:40">
      <c r="A16" s="63"/>
      <c r="B16" s="172" t="s">
        <v>241</v>
      </c>
      <c r="C16" s="187" t="s">
        <v>242</v>
      </c>
      <c r="D16" s="188">
        <v>15</v>
      </c>
      <c r="E16" s="68">
        <v>0</v>
      </c>
      <c r="F16" s="331">
        <v>1000</v>
      </c>
      <c r="G16" s="331">
        <v>515</v>
      </c>
      <c r="H16" s="331">
        <v>0</v>
      </c>
      <c r="I16" s="331"/>
      <c r="J16" s="331">
        <v>0</v>
      </c>
      <c r="K16" s="331">
        <v>5500</v>
      </c>
      <c r="L16" s="331">
        <v>2155</v>
      </c>
      <c r="M16" s="331">
        <v>0</v>
      </c>
      <c r="N16" s="331"/>
      <c r="O16" s="331">
        <v>2500</v>
      </c>
      <c r="P16" s="331"/>
      <c r="Q16" s="331"/>
      <c r="R16" s="331"/>
      <c r="S16" s="331"/>
      <c r="T16" s="331">
        <v>0</v>
      </c>
      <c r="U16" s="331">
        <v>1500</v>
      </c>
      <c r="V16" s="331">
        <v>1800</v>
      </c>
      <c r="W16" s="331"/>
      <c r="X16" s="331"/>
      <c r="Y16" s="331">
        <v>850</v>
      </c>
      <c r="Z16" s="331">
        <v>2155</v>
      </c>
      <c r="AA16" s="331"/>
      <c r="AB16" s="331">
        <v>1250</v>
      </c>
      <c r="AC16" s="331"/>
      <c r="AD16" s="331">
        <v>1000</v>
      </c>
      <c r="AE16" s="331">
        <v>2155</v>
      </c>
      <c r="AF16" s="331">
        <v>1500</v>
      </c>
      <c r="AG16" s="331">
        <v>0</v>
      </c>
      <c r="AH16" s="331"/>
      <c r="AI16" s="331"/>
      <c r="AJ16" s="332"/>
      <c r="AK16" s="563">
        <v>5500</v>
      </c>
      <c r="AL16" s="331">
        <v>1250</v>
      </c>
      <c r="AM16" s="116"/>
      <c r="AN16" s="117"/>
    </row>
    <row r="17" spans="1:40">
      <c r="A17" s="60"/>
      <c r="B17" s="254"/>
      <c r="D17" s="188"/>
      <c r="E17" s="68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2"/>
      <c r="AK17" s="68"/>
      <c r="AL17" s="331"/>
      <c r="AM17" s="116"/>
      <c r="AN17" s="117"/>
    </row>
    <row r="18" spans="1:40">
      <c r="A18" s="191"/>
      <c r="B18" s="307" t="s">
        <v>243</v>
      </c>
      <c r="C18" s="187" t="s">
        <v>242</v>
      </c>
      <c r="D18" s="188">
        <v>5</v>
      </c>
      <c r="E18" s="253"/>
      <c r="F18" s="332"/>
      <c r="G18" s="332"/>
      <c r="H18" s="332"/>
      <c r="I18" s="332"/>
      <c r="J18" s="332">
        <v>900</v>
      </c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>
        <v>220</v>
      </c>
      <c r="V18" s="332">
        <v>110</v>
      </c>
      <c r="W18" s="332">
        <v>100</v>
      </c>
      <c r="X18" s="332"/>
      <c r="Y18" s="332"/>
      <c r="Z18" s="332"/>
      <c r="AA18" s="332"/>
      <c r="AB18" s="332"/>
      <c r="AC18" s="555">
        <v>500</v>
      </c>
      <c r="AD18" s="555"/>
      <c r="AE18" s="555"/>
      <c r="AF18" s="555"/>
      <c r="AG18" s="555">
        <v>500</v>
      </c>
      <c r="AH18" s="555"/>
      <c r="AI18" s="555"/>
      <c r="AJ18" s="332"/>
      <c r="AK18" s="564"/>
      <c r="AL18" s="555"/>
      <c r="AM18" s="116"/>
      <c r="AN18" s="117"/>
    </row>
    <row r="19" spans="1:40">
      <c r="A19" s="60"/>
      <c r="B19" s="292"/>
      <c r="C19" s="187"/>
      <c r="D19" s="188"/>
      <c r="E19" s="253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555"/>
      <c r="AD19" s="555"/>
      <c r="AE19" s="555"/>
      <c r="AF19" s="555"/>
      <c r="AG19" s="555"/>
      <c r="AH19" s="555"/>
      <c r="AI19" s="555"/>
      <c r="AJ19" s="332"/>
      <c r="AK19" s="37"/>
      <c r="AL19" s="555"/>
      <c r="AM19" s="116"/>
      <c r="AN19" s="117"/>
    </row>
    <row r="20" spans="1:40">
      <c r="A20" s="60"/>
      <c r="B20" s="846" t="s">
        <v>244</v>
      </c>
      <c r="C20" s="187" t="s">
        <v>242</v>
      </c>
      <c r="D20" s="188">
        <v>3</v>
      </c>
      <c r="E20" s="253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555"/>
      <c r="AD20" s="555"/>
      <c r="AE20" s="555"/>
      <c r="AF20" s="555"/>
      <c r="AG20" s="555"/>
      <c r="AH20" s="555"/>
      <c r="AI20" s="555"/>
      <c r="AJ20" s="332"/>
      <c r="AK20" s="564"/>
      <c r="AL20" s="555"/>
      <c r="AM20" s="116"/>
      <c r="AN20" s="117"/>
    </row>
    <row r="21" spans="1:40">
      <c r="A21" s="323"/>
      <c r="C21" s="187"/>
      <c r="D21" s="188"/>
      <c r="E21" s="253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555"/>
      <c r="AD21" s="555"/>
      <c r="AE21" s="555"/>
      <c r="AF21" s="555"/>
      <c r="AG21" s="555"/>
      <c r="AH21" s="555"/>
      <c r="AI21" s="555"/>
      <c r="AJ21" s="332"/>
      <c r="AK21" s="564"/>
      <c r="AL21" s="555"/>
      <c r="AM21" s="116"/>
      <c r="AN21" s="117"/>
    </row>
    <row r="22" spans="1:40">
      <c r="A22" s="60">
        <v>17.05</v>
      </c>
      <c r="B22" s="192" t="s">
        <v>245</v>
      </c>
      <c r="C22" s="187" t="s">
        <v>211</v>
      </c>
      <c r="D22" s="188"/>
      <c r="E22" s="68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2"/>
      <c r="AK22" s="68"/>
      <c r="AL22" s="331"/>
      <c r="AM22" s="116"/>
      <c r="AN22" s="117"/>
    </row>
    <row r="23" spans="1:40">
      <c r="A23" s="60"/>
      <c r="B23" s="192"/>
      <c r="C23" s="187"/>
      <c r="D23" s="188"/>
      <c r="E23" s="68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2"/>
      <c r="AK23" s="68"/>
      <c r="AL23" s="331"/>
      <c r="AM23" s="116"/>
      <c r="AN23" s="117"/>
    </row>
    <row r="24" spans="1:40">
      <c r="A24" s="63"/>
      <c r="B24" s="192" t="s">
        <v>246</v>
      </c>
      <c r="C24" s="187" t="s">
        <v>226</v>
      </c>
      <c r="D24" s="188">
        <v>5</v>
      </c>
      <c r="E24" s="68">
        <v>45</v>
      </c>
      <c r="F24" s="331">
        <v>115</v>
      </c>
      <c r="G24" s="331">
        <v>0</v>
      </c>
      <c r="H24" s="331">
        <v>55</v>
      </c>
      <c r="I24" s="331">
        <v>150</v>
      </c>
      <c r="J24" s="331">
        <v>450</v>
      </c>
      <c r="K24" s="331">
        <v>400</v>
      </c>
      <c r="L24" s="331">
        <v>115</v>
      </c>
      <c r="M24" s="331">
        <v>90</v>
      </c>
      <c r="N24" s="331"/>
      <c r="O24" s="331">
        <v>120</v>
      </c>
      <c r="P24" s="331"/>
      <c r="Q24" s="331"/>
      <c r="R24" s="331"/>
      <c r="S24" s="331"/>
      <c r="T24" s="331"/>
      <c r="U24" s="331"/>
      <c r="V24" s="331"/>
      <c r="W24" s="331"/>
      <c r="X24" s="331">
        <v>450</v>
      </c>
      <c r="Y24" s="331">
        <v>290</v>
      </c>
      <c r="Z24" s="331"/>
      <c r="AA24" s="331"/>
      <c r="AB24" s="331">
        <v>120</v>
      </c>
      <c r="AC24" s="331"/>
      <c r="AD24" s="331">
        <v>400</v>
      </c>
      <c r="AE24" s="331">
        <v>115</v>
      </c>
      <c r="AF24" s="331">
        <v>350</v>
      </c>
      <c r="AG24" s="331">
        <v>100</v>
      </c>
      <c r="AH24" s="331">
        <v>32</v>
      </c>
      <c r="AI24" s="331">
        <v>32</v>
      </c>
      <c r="AJ24" s="331"/>
      <c r="AK24" s="565">
        <v>45</v>
      </c>
      <c r="AL24" s="331"/>
      <c r="AM24" s="116"/>
      <c r="AN24" s="117"/>
    </row>
    <row r="25" spans="1:40">
      <c r="A25" s="63"/>
      <c r="B25" s="304" t="s">
        <v>247</v>
      </c>
      <c r="C25" s="509" t="s">
        <v>226</v>
      </c>
      <c r="D25" s="546">
        <v>5</v>
      </c>
      <c r="E25" s="68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555">
        <v>100</v>
      </c>
      <c r="AD25" s="555"/>
      <c r="AE25" s="555"/>
      <c r="AF25" s="555"/>
      <c r="AG25" s="555">
        <v>100</v>
      </c>
      <c r="AH25" s="555"/>
      <c r="AI25" s="555"/>
      <c r="AJ25" s="555"/>
      <c r="AK25" s="565"/>
      <c r="AL25" s="555"/>
      <c r="AM25" s="116"/>
      <c r="AN25" s="117"/>
    </row>
    <row r="26" spans="1:40">
      <c r="A26" s="63"/>
      <c r="B26" s="172"/>
      <c r="D26" s="188"/>
      <c r="E26" s="68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565"/>
      <c r="AL26" s="331"/>
      <c r="AM26" s="116"/>
      <c r="AN26" s="117"/>
    </row>
    <row r="27" spans="1:40">
      <c r="A27" s="60"/>
      <c r="B27" s="172"/>
      <c r="C27" s="173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2"/>
      <c r="AD27" s="332"/>
      <c r="AE27" s="332"/>
      <c r="AF27" s="332"/>
      <c r="AG27" s="332"/>
      <c r="AH27" s="332"/>
      <c r="AI27" s="332"/>
      <c r="AJ27" s="332"/>
      <c r="AK27" s="253"/>
      <c r="AL27" s="332"/>
      <c r="AM27" s="116"/>
      <c r="AN27" s="117"/>
    </row>
    <row r="28" s="484" customFormat="1" spans="1:40">
      <c r="A28" s="191" t="s">
        <v>248</v>
      </c>
      <c r="B28" s="222" t="s">
        <v>249</v>
      </c>
      <c r="C28" s="173" t="s">
        <v>233</v>
      </c>
      <c r="D28" s="441">
        <v>50</v>
      </c>
      <c r="E28" s="332"/>
      <c r="F28" s="332"/>
      <c r="G28" s="332"/>
      <c r="H28" s="332"/>
      <c r="I28" s="332"/>
      <c r="J28" s="332"/>
      <c r="K28" s="332"/>
      <c r="L28" s="332"/>
      <c r="M28" s="332">
        <v>90</v>
      </c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253"/>
      <c r="AL28" s="332"/>
      <c r="AM28" s="116"/>
      <c r="AN28" s="117"/>
    </row>
    <row r="29" spans="1:40">
      <c r="A29" s="191"/>
      <c r="B29" s="222"/>
      <c r="C29" s="173"/>
      <c r="D29" s="441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253"/>
      <c r="AL29" s="332"/>
      <c r="AM29" s="116"/>
      <c r="AN29" s="117"/>
    </row>
    <row r="30" spans="1:40">
      <c r="A30" s="547" t="s">
        <v>250</v>
      </c>
      <c r="B30" s="548" t="s">
        <v>251</v>
      </c>
      <c r="C30" s="549"/>
      <c r="D30" s="550"/>
      <c r="E30" s="550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253"/>
      <c r="AL30" s="332"/>
      <c r="AM30" s="116"/>
      <c r="AN30" s="117"/>
    </row>
    <row r="31" spans="1:40">
      <c r="A31" s="191"/>
      <c r="B31" s="222"/>
      <c r="C31" s="173"/>
      <c r="D31" s="441"/>
      <c r="E31" s="551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253"/>
      <c r="AL31" s="332"/>
      <c r="AM31" s="116"/>
      <c r="AN31" s="117"/>
    </row>
    <row r="32" spans="1:40">
      <c r="A32" s="191"/>
      <c r="B32" s="222" t="s">
        <v>252</v>
      </c>
      <c r="C32" s="173" t="s">
        <v>126</v>
      </c>
      <c r="D32" s="441">
        <v>20</v>
      </c>
      <c r="E32" s="552">
        <v>50</v>
      </c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253"/>
      <c r="AL32" s="332"/>
      <c r="AM32" s="116"/>
      <c r="AN32" s="117"/>
    </row>
    <row r="33" spans="1:40">
      <c r="A33" s="191"/>
      <c r="B33" s="222"/>
      <c r="C33" s="173"/>
      <c r="D33" s="441"/>
      <c r="E33" s="551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253"/>
      <c r="AL33" s="332"/>
      <c r="AM33" s="116"/>
      <c r="AN33" s="117"/>
    </row>
    <row r="34" spans="1:40">
      <c r="A34" s="191"/>
      <c r="B34" s="222" t="s">
        <v>253</v>
      </c>
      <c r="C34" s="173" t="s">
        <v>126</v>
      </c>
      <c r="D34" s="441">
        <v>20</v>
      </c>
      <c r="E34" s="552">
        <v>75</v>
      </c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253"/>
      <c r="AL34" s="332"/>
      <c r="AM34" s="116"/>
      <c r="AN34" s="117"/>
    </row>
    <row r="35" spans="1:40">
      <c r="A35" s="191"/>
      <c r="B35" s="222"/>
      <c r="C35" s="173"/>
      <c r="D35" s="441"/>
      <c r="E35" s="551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253"/>
      <c r="AL35" s="332"/>
      <c r="AM35" s="116"/>
      <c r="AN35" s="117"/>
    </row>
    <row r="36" spans="1:40">
      <c r="A36" s="191"/>
      <c r="B36" s="222" t="s">
        <v>254</v>
      </c>
      <c r="C36" s="173" t="s">
        <v>126</v>
      </c>
      <c r="D36" s="441">
        <v>60</v>
      </c>
      <c r="E36" s="552">
        <v>60</v>
      </c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253"/>
      <c r="AL36" s="332"/>
      <c r="AM36" s="116"/>
      <c r="AN36" s="117"/>
    </row>
    <row r="37" spans="1:40">
      <c r="A37" s="191"/>
      <c r="B37" s="222"/>
      <c r="C37" s="173"/>
      <c r="D37" s="441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253"/>
      <c r="AL37" s="332"/>
      <c r="AM37" s="116"/>
      <c r="AN37" s="117"/>
    </row>
    <row r="38" spans="1:40">
      <c r="A38" s="60"/>
      <c r="B38" s="222"/>
      <c r="D38" s="441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253"/>
      <c r="AL38" s="332"/>
      <c r="AM38" s="116"/>
      <c r="AN38" s="117"/>
    </row>
    <row r="39" spans="1:40">
      <c r="A39" s="60"/>
      <c r="B39" s="222"/>
      <c r="D39" s="441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253"/>
      <c r="AL39" s="332"/>
      <c r="AM39" s="116"/>
      <c r="AN39" s="117"/>
    </row>
    <row r="40" spans="1:40">
      <c r="A40" s="60"/>
      <c r="B40" s="222"/>
      <c r="D40" s="441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253"/>
      <c r="AL40" s="332"/>
      <c r="AM40" s="116"/>
      <c r="AN40" s="117"/>
    </row>
    <row r="41" spans="1:40">
      <c r="A41" s="60"/>
      <c r="B41" s="222"/>
      <c r="D41" s="441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253"/>
      <c r="AL41" s="332"/>
      <c r="AM41" s="116"/>
      <c r="AN41" s="117"/>
    </row>
    <row r="42" spans="1:40">
      <c r="A42" s="60"/>
      <c r="B42" s="222"/>
      <c r="D42" s="441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253"/>
      <c r="AL42" s="332"/>
      <c r="AM42" s="116"/>
      <c r="AN42" s="117"/>
    </row>
    <row r="43" spans="1:40">
      <c r="A43" s="60"/>
      <c r="B43" s="222"/>
      <c r="D43" s="441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253"/>
      <c r="AL43" s="332"/>
      <c r="AM43" s="116"/>
      <c r="AN43" s="117"/>
    </row>
    <row r="44" spans="1:40">
      <c r="A44" s="60"/>
      <c r="B44" s="222"/>
      <c r="D44" s="441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253"/>
      <c r="AL44" s="332"/>
      <c r="AM44" s="116"/>
      <c r="AN44" s="117"/>
    </row>
    <row r="45" spans="1:40">
      <c r="A45" s="60"/>
      <c r="B45" s="222"/>
      <c r="D45" s="441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253"/>
      <c r="AL45" s="332"/>
      <c r="AM45" s="116"/>
      <c r="AN45" s="117"/>
    </row>
    <row r="46" spans="1:40">
      <c r="A46" s="60"/>
      <c r="B46" s="222"/>
      <c r="D46" s="441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253"/>
      <c r="AL46" s="332"/>
      <c r="AM46" s="116"/>
      <c r="AN46" s="117"/>
    </row>
    <row r="47" spans="1:40">
      <c r="A47" s="60"/>
      <c r="B47" s="222"/>
      <c r="D47" s="441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253"/>
      <c r="AL47" s="332"/>
      <c r="AM47" s="116"/>
      <c r="AN47" s="117"/>
    </row>
    <row r="48" spans="1:40">
      <c r="A48" s="60"/>
      <c r="B48" s="222"/>
      <c r="D48" s="441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253"/>
      <c r="AL48" s="332"/>
      <c r="AM48" s="116"/>
      <c r="AN48" s="117"/>
    </row>
    <row r="49" spans="1:40">
      <c r="A49" s="60"/>
      <c r="B49" s="222"/>
      <c r="D49" s="441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253"/>
      <c r="AL49" s="332"/>
      <c r="AM49" s="116"/>
      <c r="AN49" s="117"/>
    </row>
    <row r="50" spans="1:40">
      <c r="A50" s="60"/>
      <c r="B50" s="222"/>
      <c r="D50" s="441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253"/>
      <c r="AL50" s="332"/>
      <c r="AM50" s="116"/>
      <c r="AN50" s="117"/>
    </row>
    <row r="51" spans="1:40">
      <c r="A51" s="60"/>
      <c r="B51" s="222"/>
      <c r="D51" s="441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253"/>
      <c r="AL51" s="332"/>
      <c r="AM51" s="116"/>
      <c r="AN51" s="117"/>
    </row>
    <row r="52" spans="1:40">
      <c r="A52" s="60"/>
      <c r="B52" s="222"/>
      <c r="D52" s="441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253"/>
      <c r="AL52" s="332"/>
      <c r="AM52" s="116"/>
      <c r="AN52" s="117"/>
    </row>
    <row r="53" spans="1:40">
      <c r="A53" s="60"/>
      <c r="B53" s="222"/>
      <c r="D53" s="441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253"/>
      <c r="AL53" s="332"/>
      <c r="AM53" s="116"/>
      <c r="AN53" s="117"/>
    </row>
    <row r="54" spans="1:40">
      <c r="A54" s="60"/>
      <c r="B54" s="222"/>
      <c r="D54" s="441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253"/>
      <c r="AL54" s="332"/>
      <c r="AM54" s="116"/>
      <c r="AN54" s="117"/>
    </row>
    <row r="55" spans="1:40">
      <c r="A55" s="60"/>
      <c r="B55" s="222"/>
      <c r="D55" s="441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253"/>
      <c r="AL55" s="332"/>
      <c r="AM55" s="116"/>
      <c r="AN55" s="117"/>
    </row>
    <row r="56" spans="1:40">
      <c r="A56" s="60"/>
      <c r="B56" s="222"/>
      <c r="D56" s="441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253"/>
      <c r="AL56" s="332"/>
      <c r="AM56" s="116"/>
      <c r="AN56" s="117"/>
    </row>
    <row r="57" spans="1:40">
      <c r="A57" s="60"/>
      <c r="B57" s="222"/>
      <c r="D57" s="441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253"/>
      <c r="AL57" s="332"/>
      <c r="AM57" s="116"/>
      <c r="AN57" s="117"/>
    </row>
    <row r="58" spans="1:40">
      <c r="A58" s="60"/>
      <c r="B58" s="222"/>
      <c r="D58" s="441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253"/>
      <c r="AL58" s="332"/>
      <c r="AM58" s="116"/>
      <c r="AN58" s="117"/>
    </row>
    <row r="59" spans="1:40">
      <c r="A59" s="60"/>
      <c r="B59" s="222"/>
      <c r="D59" s="441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253"/>
      <c r="AL59" s="332"/>
      <c r="AM59" s="116"/>
      <c r="AN59" s="117"/>
    </row>
    <row r="60" spans="1:40">
      <c r="A60" s="60"/>
      <c r="B60" s="222"/>
      <c r="D60" s="441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253"/>
      <c r="AL60" s="332"/>
      <c r="AM60" s="116"/>
      <c r="AN60" s="117"/>
    </row>
    <row r="61" spans="1:40">
      <c r="A61" s="60"/>
      <c r="B61" s="222"/>
      <c r="D61" s="441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253"/>
      <c r="AL61" s="332"/>
      <c r="AM61" s="116"/>
      <c r="AN61" s="117"/>
    </row>
    <row r="62" spans="1:40">
      <c r="A62" s="60"/>
      <c r="B62" s="222"/>
      <c r="D62" s="441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253"/>
      <c r="AL62" s="332"/>
      <c r="AM62" s="116"/>
      <c r="AN62" s="117"/>
    </row>
    <row r="63" spans="1:40">
      <c r="A63" s="60"/>
      <c r="B63" s="222"/>
      <c r="D63" s="441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253"/>
      <c r="AL63" s="332"/>
      <c r="AM63" s="116"/>
      <c r="AN63" s="117"/>
    </row>
    <row r="64" spans="1:40">
      <c r="A64" s="60"/>
      <c r="B64" s="222"/>
      <c r="D64" s="441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253"/>
      <c r="AL64" s="332"/>
      <c r="AM64" s="116"/>
      <c r="AN64" s="117"/>
    </row>
    <row r="65" spans="1:40">
      <c r="A65" s="60"/>
      <c r="B65" s="222"/>
      <c r="D65" s="44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253"/>
      <c r="AL65" s="332"/>
      <c r="AM65" s="116"/>
      <c r="AN65" s="117"/>
    </row>
    <row r="66" spans="1:40">
      <c r="A66" s="60"/>
      <c r="B66" s="222"/>
      <c r="D66" s="441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253"/>
      <c r="AL66" s="332"/>
      <c r="AM66" s="116"/>
      <c r="AN66" s="117"/>
    </row>
    <row r="67" spans="1:40">
      <c r="A67" s="60"/>
      <c r="B67" s="222"/>
      <c r="D67" s="441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253"/>
      <c r="AL67" s="332"/>
      <c r="AM67" s="116"/>
      <c r="AN67" s="117"/>
    </row>
    <row r="68" spans="1:40">
      <c r="A68" s="60"/>
      <c r="B68" s="222"/>
      <c r="D68" s="441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253"/>
      <c r="AL68" s="332"/>
      <c r="AM68" s="116"/>
      <c r="AN68" s="117"/>
    </row>
    <row r="69" spans="1:40">
      <c r="A69" s="60"/>
      <c r="B69" s="172"/>
      <c r="D69" s="44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2"/>
      <c r="AD69" s="332"/>
      <c r="AE69" s="332"/>
      <c r="AF69" s="332"/>
      <c r="AG69" s="332"/>
      <c r="AH69" s="332"/>
      <c r="AI69" s="332"/>
      <c r="AJ69" s="332"/>
      <c r="AK69" s="253"/>
      <c r="AL69" s="332"/>
      <c r="AM69" s="116"/>
      <c r="AN69" s="117"/>
    </row>
    <row r="70" spans="1:40">
      <c r="A70" s="60"/>
      <c r="B70" s="172"/>
      <c r="D70" s="44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2"/>
      <c r="AD70" s="332"/>
      <c r="AE70" s="332"/>
      <c r="AF70" s="332"/>
      <c r="AG70" s="332"/>
      <c r="AH70" s="332"/>
      <c r="AI70" s="332"/>
      <c r="AJ70" s="332"/>
      <c r="AK70" s="253"/>
      <c r="AL70" s="332"/>
      <c r="AM70" s="116"/>
      <c r="AN70" s="117"/>
    </row>
    <row r="71" spans="1:40">
      <c r="A71" s="60"/>
      <c r="B71" s="172"/>
      <c r="D71" s="44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2"/>
      <c r="AD71" s="332"/>
      <c r="AE71" s="332"/>
      <c r="AF71" s="332"/>
      <c r="AG71" s="332"/>
      <c r="AH71" s="332"/>
      <c r="AI71" s="332"/>
      <c r="AJ71" s="332"/>
      <c r="AK71" s="253"/>
      <c r="AL71" s="332"/>
      <c r="AM71" s="116"/>
      <c r="AN71" s="117"/>
    </row>
    <row r="72" spans="1:40">
      <c r="A72" s="60"/>
      <c r="B72" s="172"/>
      <c r="D72" s="44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2"/>
      <c r="AD72" s="332"/>
      <c r="AE72" s="332"/>
      <c r="AF72" s="332"/>
      <c r="AG72" s="332"/>
      <c r="AH72" s="332"/>
      <c r="AI72" s="332"/>
      <c r="AJ72" s="332"/>
      <c r="AK72" s="253"/>
      <c r="AL72" s="332"/>
      <c r="AM72" s="116"/>
      <c r="AN72" s="117"/>
    </row>
    <row r="73" spans="1:40">
      <c r="A73" s="60"/>
      <c r="B73" s="172"/>
      <c r="D73" s="44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2"/>
      <c r="AD73" s="332"/>
      <c r="AE73" s="332"/>
      <c r="AF73" s="332"/>
      <c r="AG73" s="332"/>
      <c r="AH73" s="332"/>
      <c r="AI73" s="332"/>
      <c r="AJ73" s="332"/>
      <c r="AK73" s="253"/>
      <c r="AL73" s="332"/>
      <c r="AM73" s="116"/>
      <c r="AN73" s="117"/>
    </row>
    <row r="74" spans="1:40">
      <c r="A74" s="60"/>
      <c r="B74" s="172"/>
      <c r="D74" s="44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1"/>
      <c r="AA74" s="331"/>
      <c r="AB74" s="331"/>
      <c r="AC74" s="332"/>
      <c r="AD74" s="332"/>
      <c r="AE74" s="332"/>
      <c r="AF74" s="332"/>
      <c r="AG74" s="332"/>
      <c r="AH74" s="332"/>
      <c r="AI74" s="332"/>
      <c r="AJ74" s="332"/>
      <c r="AK74" s="253"/>
      <c r="AL74" s="332"/>
      <c r="AM74" s="116"/>
      <c r="AN74" s="117"/>
    </row>
    <row r="75" spans="1:40">
      <c r="A75" s="60"/>
      <c r="B75" s="172"/>
      <c r="D75" s="44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331"/>
      <c r="AB75" s="331"/>
      <c r="AC75" s="332"/>
      <c r="AD75" s="332"/>
      <c r="AE75" s="332"/>
      <c r="AF75" s="332"/>
      <c r="AG75" s="332"/>
      <c r="AH75" s="332"/>
      <c r="AI75" s="332"/>
      <c r="AJ75" s="332"/>
      <c r="AK75" s="253"/>
      <c r="AL75" s="332"/>
      <c r="AM75" s="116"/>
      <c r="AN75" s="117"/>
    </row>
    <row r="76" spans="1:40">
      <c r="A76" s="60"/>
      <c r="B76" s="172"/>
      <c r="D76" s="44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2"/>
      <c r="AD76" s="332"/>
      <c r="AE76" s="332"/>
      <c r="AF76" s="332"/>
      <c r="AG76" s="332"/>
      <c r="AH76" s="332"/>
      <c r="AI76" s="332"/>
      <c r="AJ76" s="332"/>
      <c r="AK76" s="253"/>
      <c r="AL76" s="332"/>
      <c r="AM76" s="116"/>
      <c r="AN76" s="117"/>
    </row>
    <row r="77" spans="1:40">
      <c r="A77" s="60"/>
      <c r="B77" s="172"/>
      <c r="D77" s="44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2"/>
      <c r="AD77" s="332"/>
      <c r="AE77" s="332"/>
      <c r="AF77" s="332"/>
      <c r="AG77" s="332"/>
      <c r="AH77" s="332"/>
      <c r="AI77" s="332"/>
      <c r="AJ77" s="332"/>
      <c r="AK77" s="253"/>
      <c r="AL77" s="332"/>
      <c r="AM77" s="116"/>
      <c r="AN77" s="117"/>
    </row>
    <row r="78" spans="1:40">
      <c r="A78" s="60"/>
      <c r="B78" s="172"/>
      <c r="D78" s="44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2"/>
      <c r="AD78" s="332"/>
      <c r="AE78" s="332"/>
      <c r="AF78" s="332"/>
      <c r="AG78" s="332"/>
      <c r="AH78" s="332"/>
      <c r="AI78" s="332"/>
      <c r="AJ78" s="332"/>
      <c r="AK78" s="253"/>
      <c r="AL78" s="332"/>
      <c r="AM78" s="116"/>
      <c r="AN78" s="117"/>
    </row>
    <row r="79" spans="1:40">
      <c r="A79" s="60"/>
      <c r="B79" s="172"/>
      <c r="D79" s="441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331"/>
      <c r="AA79" s="331"/>
      <c r="AB79" s="331"/>
      <c r="AC79" s="332"/>
      <c r="AD79" s="332"/>
      <c r="AE79" s="332"/>
      <c r="AF79" s="332"/>
      <c r="AG79" s="332"/>
      <c r="AH79" s="332"/>
      <c r="AI79" s="332"/>
      <c r="AJ79" s="332"/>
      <c r="AK79" s="253"/>
      <c r="AL79" s="332"/>
      <c r="AM79" s="116"/>
      <c r="AN79" s="117"/>
    </row>
    <row r="80" spans="1:40">
      <c r="A80" s="60"/>
      <c r="B80" s="172"/>
      <c r="D80" s="44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331"/>
      <c r="T80" s="331"/>
      <c r="U80" s="331"/>
      <c r="V80" s="331"/>
      <c r="W80" s="331"/>
      <c r="X80" s="331"/>
      <c r="Y80" s="331"/>
      <c r="Z80" s="331"/>
      <c r="AA80" s="331"/>
      <c r="AB80" s="331"/>
      <c r="AC80" s="332"/>
      <c r="AD80" s="332"/>
      <c r="AE80" s="332"/>
      <c r="AF80" s="332"/>
      <c r="AG80" s="332"/>
      <c r="AH80" s="332"/>
      <c r="AI80" s="332"/>
      <c r="AJ80" s="332"/>
      <c r="AK80" s="253"/>
      <c r="AL80" s="332"/>
      <c r="AM80" s="116"/>
      <c r="AN80" s="117"/>
    </row>
    <row r="81" spans="1:40">
      <c r="A81" s="60"/>
      <c r="B81" s="172"/>
      <c r="D81" s="44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2"/>
      <c r="AD81" s="332"/>
      <c r="AE81" s="332"/>
      <c r="AF81" s="332"/>
      <c r="AG81" s="332"/>
      <c r="AH81" s="332"/>
      <c r="AI81" s="332"/>
      <c r="AJ81" s="332"/>
      <c r="AK81" s="253"/>
      <c r="AL81" s="332"/>
      <c r="AM81" s="116"/>
      <c r="AN81" s="117"/>
    </row>
    <row r="82" spans="1:40">
      <c r="A82" s="60"/>
      <c r="B82" s="172"/>
      <c r="D82" s="44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331"/>
      <c r="AB82" s="331"/>
      <c r="AC82" s="332"/>
      <c r="AD82" s="332"/>
      <c r="AE82" s="332"/>
      <c r="AF82" s="332"/>
      <c r="AG82" s="332"/>
      <c r="AH82" s="332"/>
      <c r="AI82" s="332"/>
      <c r="AJ82" s="332"/>
      <c r="AK82" s="253"/>
      <c r="AL82" s="332"/>
      <c r="AM82" s="116"/>
      <c r="AN82" s="117"/>
    </row>
    <row r="83" spans="1:40">
      <c r="A83" s="60"/>
      <c r="B83" s="172"/>
      <c r="D83" s="441"/>
      <c r="E83" s="331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331"/>
      <c r="AB83" s="331"/>
      <c r="AC83" s="332"/>
      <c r="AD83" s="332"/>
      <c r="AE83" s="332"/>
      <c r="AF83" s="332"/>
      <c r="AG83" s="332"/>
      <c r="AH83" s="332"/>
      <c r="AI83" s="332"/>
      <c r="AJ83" s="332"/>
      <c r="AK83" s="253"/>
      <c r="AL83" s="332"/>
      <c r="AM83" s="116"/>
      <c r="AN83" s="117"/>
    </row>
    <row r="84" ht="14.75" spans="1:40">
      <c r="A84" s="60"/>
      <c r="B84" s="172"/>
      <c r="D84" s="441"/>
      <c r="E84" s="331"/>
      <c r="F84" s="331"/>
      <c r="G84" s="331"/>
      <c r="H84" s="331"/>
      <c r="I84" s="331"/>
      <c r="J84" s="331"/>
      <c r="K84" s="331"/>
      <c r="L84" s="331"/>
      <c r="M84" s="331"/>
      <c r="N84" s="331"/>
      <c r="O84" s="331"/>
      <c r="P84" s="331"/>
      <c r="Q84" s="331"/>
      <c r="R84" s="331"/>
      <c r="S84" s="331"/>
      <c r="T84" s="331"/>
      <c r="U84" s="331"/>
      <c r="V84" s="331"/>
      <c r="W84" s="331"/>
      <c r="X84" s="331"/>
      <c r="Y84" s="331"/>
      <c r="Z84" s="331"/>
      <c r="AA84" s="331"/>
      <c r="AB84" s="331"/>
      <c r="AC84" s="332"/>
      <c r="AD84" s="332"/>
      <c r="AE84" s="332"/>
      <c r="AF84" s="332"/>
      <c r="AG84" s="332"/>
      <c r="AH84" s="332"/>
      <c r="AI84" s="332"/>
      <c r="AJ84" s="332"/>
      <c r="AK84" s="253"/>
      <c r="AL84" s="332"/>
      <c r="AM84" s="116"/>
      <c r="AN84" s="117"/>
    </row>
    <row r="85" ht="22.5" customHeight="1" spans="1:40">
      <c r="A85" s="518"/>
      <c r="B85" s="175" t="s">
        <v>94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9"/>
      <c r="AN85" s="406"/>
    </row>
    <row r="86" spans="1:28">
      <c r="A86" s="4"/>
      <c r="F86" s="40"/>
      <c r="Q86" s="566"/>
      <c r="R86" s="566"/>
      <c r="S86" s="566"/>
      <c r="T86" s="566"/>
      <c r="U86" s="566"/>
      <c r="V86" s="566"/>
      <c r="W86" s="566"/>
      <c r="X86" s="566"/>
      <c r="Y86" s="566"/>
      <c r="Z86" s="566"/>
      <c r="AA86" s="566"/>
      <c r="AB86" s="566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6:AN6"/>
    <mergeCell ref="B85:AM85"/>
  </mergeCells>
  <conditionalFormatting sqref="AM1:AM2;AM4:AM5;AM7:AM11;AM86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59" fitToHeight="0" orientation="portrait"/>
  <headerFooter/>
  <rowBreaks count="1" manualBreakCount="1">
    <brk id="85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5"/>
  <sheetViews>
    <sheetView view="pageBreakPreview" zoomScale="55" zoomScalePageLayoutView="60" zoomScaleNormal="90" topLeftCell="A7" workbookViewId="0">
      <selection activeCell="D34" sqref="D34"/>
    </sheetView>
  </sheetViews>
  <sheetFormatPr defaultColWidth="9.10909090909091" defaultRowHeight="14"/>
  <cols>
    <col min="1" max="1" width="9.44545454545455" style="33" customWidth="1"/>
    <col min="2" max="2" width="45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13.95" customHeight="1" spans="1:40">
      <c r="A5" s="285" t="s">
        <v>255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6">
      <c r="A6" s="4"/>
      <c r="F6" s="285"/>
    </row>
    <row r="7" ht="14.75" spans="1:6">
      <c r="A7" s="4" t="s">
        <v>173</v>
      </c>
      <c r="F7" s="285"/>
    </row>
    <row r="8" ht="14.75" spans="1:38">
      <c r="A8" s="520"/>
      <c r="E8" s="232" t="s">
        <v>5</v>
      </c>
      <c r="F8" s="232" t="s">
        <v>6</v>
      </c>
      <c r="G8" s="232" t="s">
        <v>7</v>
      </c>
      <c r="H8" s="232" t="s">
        <v>8</v>
      </c>
      <c r="I8" s="232" t="s">
        <v>9</v>
      </c>
      <c r="J8" s="232"/>
      <c r="K8" s="232" t="s">
        <v>11</v>
      </c>
      <c r="L8" s="232" t="s">
        <v>12</v>
      </c>
      <c r="M8" s="232" t="s">
        <v>13</v>
      </c>
      <c r="N8" s="232" t="s">
        <v>14</v>
      </c>
      <c r="O8" s="232" t="s">
        <v>15</v>
      </c>
      <c r="P8" s="232" t="s">
        <v>16</v>
      </c>
      <c r="Q8" s="232" t="s">
        <v>17</v>
      </c>
      <c r="R8" s="232" t="s">
        <v>18</v>
      </c>
      <c r="S8" s="232" t="s">
        <v>19</v>
      </c>
      <c r="T8" s="232" t="s">
        <v>20</v>
      </c>
      <c r="U8" s="232" t="s">
        <v>21</v>
      </c>
      <c r="V8" s="232" t="s">
        <v>22</v>
      </c>
      <c r="W8" s="232" t="s">
        <v>23</v>
      </c>
      <c r="X8" s="232" t="s">
        <v>24</v>
      </c>
      <c r="Y8" s="232" t="s">
        <v>25</v>
      </c>
      <c r="Z8" s="232" t="s">
        <v>26</v>
      </c>
      <c r="AA8" s="247" t="s">
        <v>27</v>
      </c>
      <c r="AB8" s="177" t="s">
        <v>28</v>
      </c>
      <c r="AC8" s="177" t="s">
        <v>29</v>
      </c>
      <c r="AD8" s="234" t="s">
        <v>30</v>
      </c>
      <c r="AE8" s="232" t="s">
        <v>31</v>
      </c>
      <c r="AF8" s="232" t="s">
        <v>32</v>
      </c>
      <c r="AG8" s="232" t="s">
        <v>33</v>
      </c>
      <c r="AH8" s="232" t="s">
        <v>34</v>
      </c>
      <c r="AI8" s="247" t="s">
        <v>35</v>
      </c>
      <c r="AJ8" s="247" t="s">
        <v>36</v>
      </c>
      <c r="AK8" s="247" t="s">
        <v>37</v>
      </c>
      <c r="AL8" s="247" t="s">
        <v>38</v>
      </c>
    </row>
    <row r="9" ht="14.75" spans="1:40">
      <c r="A9" s="521" t="s">
        <v>39</v>
      </c>
      <c r="B9" s="522" t="s">
        <v>256</v>
      </c>
      <c r="C9" s="128" t="s">
        <v>41</v>
      </c>
      <c r="D9" s="523" t="s">
        <v>42</v>
      </c>
      <c r="E9" s="47" t="s">
        <v>43</v>
      </c>
      <c r="F9" s="47" t="s">
        <v>43</v>
      </c>
      <c r="G9" s="47" t="s">
        <v>43</v>
      </c>
      <c r="H9" s="47" t="s">
        <v>43</v>
      </c>
      <c r="I9" s="47" t="s">
        <v>43</v>
      </c>
      <c r="J9" s="47" t="s">
        <v>43</v>
      </c>
      <c r="K9" s="47" t="s">
        <v>43</v>
      </c>
      <c r="L9" s="47" t="s">
        <v>43</v>
      </c>
      <c r="M9" s="47" t="s">
        <v>43</v>
      </c>
      <c r="N9" s="47" t="s">
        <v>43</v>
      </c>
      <c r="O9" s="47" t="s">
        <v>43</v>
      </c>
      <c r="P9" s="47" t="s">
        <v>43</v>
      </c>
      <c r="Q9" s="47" t="s">
        <v>43</v>
      </c>
      <c r="R9" s="47" t="s">
        <v>43</v>
      </c>
      <c r="S9" s="47" t="s">
        <v>43</v>
      </c>
      <c r="T9" s="47" t="s">
        <v>43</v>
      </c>
      <c r="U9" s="47" t="s">
        <v>43</v>
      </c>
      <c r="V9" s="47" t="s">
        <v>43</v>
      </c>
      <c r="W9" s="47" t="s">
        <v>43</v>
      </c>
      <c r="X9" s="47" t="s">
        <v>43</v>
      </c>
      <c r="Y9" s="47" t="s">
        <v>43</v>
      </c>
      <c r="Z9" s="47" t="s">
        <v>43</v>
      </c>
      <c r="AA9" s="89" t="s">
        <v>43</v>
      </c>
      <c r="AB9" s="45" t="s">
        <v>43</v>
      </c>
      <c r="AC9" s="45" t="s">
        <v>43</v>
      </c>
      <c r="AD9" s="46" t="s">
        <v>43</v>
      </c>
      <c r="AE9" s="47" t="s">
        <v>43</v>
      </c>
      <c r="AF9" s="47" t="s">
        <v>43</v>
      </c>
      <c r="AG9" s="47" t="s">
        <v>43</v>
      </c>
      <c r="AH9" s="47" t="s">
        <v>43</v>
      </c>
      <c r="AI9" s="89" t="s">
        <v>43</v>
      </c>
      <c r="AJ9" s="89" t="s">
        <v>44</v>
      </c>
      <c r="AK9" s="89" t="s">
        <v>44</v>
      </c>
      <c r="AL9" s="89" t="s">
        <v>44</v>
      </c>
      <c r="AM9" s="350" t="s">
        <v>45</v>
      </c>
      <c r="AN9" s="115" t="s">
        <v>236</v>
      </c>
    </row>
    <row r="10" spans="1:40">
      <c r="A10" s="48"/>
      <c r="B10" s="254"/>
      <c r="C10" s="524"/>
      <c r="D10" s="439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185"/>
      <c r="AC10" s="190"/>
      <c r="AD10" s="190"/>
      <c r="AE10" s="190"/>
      <c r="AF10" s="190"/>
      <c r="AG10" s="190"/>
      <c r="AH10" s="190"/>
      <c r="AI10" s="190"/>
      <c r="AJ10" s="190"/>
      <c r="AK10" s="190"/>
      <c r="AL10" s="237"/>
      <c r="AM10" s="116"/>
      <c r="AN10" s="253"/>
    </row>
    <row r="11" ht="21.75" customHeight="1" spans="1:40">
      <c r="A11" s="525" t="s">
        <v>257</v>
      </c>
      <c r="B11" s="526" t="s">
        <v>258</v>
      </c>
      <c r="C11" s="396"/>
      <c r="D11" s="527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240"/>
      <c r="AC11" s="190"/>
      <c r="AD11" s="190"/>
      <c r="AE11" s="190"/>
      <c r="AF11" s="190"/>
      <c r="AG11" s="190"/>
      <c r="AH11" s="190"/>
      <c r="AI11" s="190"/>
      <c r="AJ11" s="190"/>
      <c r="AK11" s="190"/>
      <c r="AL11" s="237"/>
      <c r="AM11" s="116"/>
      <c r="AN11" s="253"/>
    </row>
    <row r="12" ht="21.75" customHeight="1" spans="1:40">
      <c r="A12" s="529" t="s">
        <v>259</v>
      </c>
      <c r="B12" s="341" t="s">
        <v>260</v>
      </c>
      <c r="C12" s="396"/>
      <c r="D12" s="527"/>
      <c r="E12" s="528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240"/>
      <c r="AC12" s="190"/>
      <c r="AD12" s="190"/>
      <c r="AE12" s="190"/>
      <c r="AF12" s="190"/>
      <c r="AG12" s="190"/>
      <c r="AH12" s="190"/>
      <c r="AI12" s="190"/>
      <c r="AJ12" s="190"/>
      <c r="AK12" s="190"/>
      <c r="AL12" s="237"/>
      <c r="AM12" s="116"/>
      <c r="AN12" s="253"/>
    </row>
    <row r="13" ht="21.75" customHeight="1" spans="1:40">
      <c r="A13" s="529"/>
      <c r="B13" s="341" t="s">
        <v>261</v>
      </c>
      <c r="C13" s="396" t="s">
        <v>262</v>
      </c>
      <c r="D13" s="527">
        <v>1</v>
      </c>
      <c r="E13" s="528"/>
      <c r="F13" s="528"/>
      <c r="G13" s="528">
        <v>53</v>
      </c>
      <c r="H13" s="528"/>
      <c r="I13" s="528"/>
      <c r="J13" s="528"/>
      <c r="K13" s="528">
        <v>32</v>
      </c>
      <c r="L13" s="528"/>
      <c r="M13" s="528">
        <v>75</v>
      </c>
      <c r="N13" s="528"/>
      <c r="O13" s="528"/>
      <c r="P13" s="528"/>
      <c r="Q13" s="528"/>
      <c r="R13" s="528"/>
      <c r="S13" s="528"/>
      <c r="T13" s="528">
        <v>33</v>
      </c>
      <c r="U13" s="528">
        <v>55.64</v>
      </c>
      <c r="V13" s="528">
        <v>35</v>
      </c>
      <c r="W13" s="528"/>
      <c r="X13" s="528">
        <v>40</v>
      </c>
      <c r="Y13" s="528">
        <v>250</v>
      </c>
      <c r="Z13" s="528"/>
      <c r="AA13" s="528">
        <v>15</v>
      </c>
      <c r="AB13" s="240">
        <v>35</v>
      </c>
      <c r="AC13" s="240"/>
      <c r="AD13" s="240">
        <v>39</v>
      </c>
      <c r="AE13" s="240"/>
      <c r="AF13" s="240">
        <v>180</v>
      </c>
      <c r="AG13" s="240">
        <v>100</v>
      </c>
      <c r="AH13" s="240">
        <v>39</v>
      </c>
      <c r="AI13" s="240">
        <v>39</v>
      </c>
      <c r="AJ13" s="240"/>
      <c r="AK13" s="532">
        <v>225</v>
      </c>
      <c r="AL13" s="533">
        <v>76</v>
      </c>
      <c r="AM13" s="116"/>
      <c r="AN13" s="253"/>
    </row>
    <row r="14" ht="21.75" customHeight="1" spans="1:40">
      <c r="A14" s="529"/>
      <c r="B14" s="341" t="s">
        <v>263</v>
      </c>
      <c r="C14" s="396" t="s">
        <v>262</v>
      </c>
      <c r="D14" s="527">
        <v>1</v>
      </c>
      <c r="E14" s="528"/>
      <c r="F14" s="528"/>
      <c r="G14" s="528">
        <v>53.96</v>
      </c>
      <c r="H14" s="528"/>
      <c r="I14" s="528"/>
      <c r="J14" s="528"/>
      <c r="K14" s="528">
        <v>42</v>
      </c>
      <c r="L14" s="528"/>
      <c r="M14" s="528"/>
      <c r="N14" s="528"/>
      <c r="O14" s="528"/>
      <c r="P14" s="528"/>
      <c r="Q14" s="528"/>
      <c r="R14" s="528"/>
      <c r="S14" s="528"/>
      <c r="T14" s="528">
        <v>35</v>
      </c>
      <c r="U14" s="528">
        <v>57.02</v>
      </c>
      <c r="V14" s="528">
        <v>45</v>
      </c>
      <c r="W14" s="528"/>
      <c r="X14" s="528">
        <v>60</v>
      </c>
      <c r="Y14" s="528">
        <v>0</v>
      </c>
      <c r="Z14" s="528"/>
      <c r="AA14" s="528">
        <v>16</v>
      </c>
      <c r="AB14" s="240">
        <v>45</v>
      </c>
      <c r="AC14" s="240"/>
      <c r="AD14" s="240">
        <v>48</v>
      </c>
      <c r="AE14" s="240"/>
      <c r="AF14" s="240">
        <v>0</v>
      </c>
      <c r="AG14" s="240">
        <v>80</v>
      </c>
      <c r="AH14" s="240">
        <v>48</v>
      </c>
      <c r="AI14" s="240">
        <v>48</v>
      </c>
      <c r="AJ14" s="240"/>
      <c r="AK14" s="532">
        <v>0</v>
      </c>
      <c r="AL14" s="533">
        <v>96</v>
      </c>
      <c r="AM14" s="116"/>
      <c r="AN14" s="253"/>
    </row>
    <row r="15" ht="21.75" customHeight="1" spans="1:40">
      <c r="A15" s="529"/>
      <c r="B15" s="341" t="s">
        <v>264</v>
      </c>
      <c r="C15" s="396" t="s">
        <v>262</v>
      </c>
      <c r="D15" s="527">
        <v>1</v>
      </c>
      <c r="E15" s="528"/>
      <c r="F15" s="528"/>
      <c r="G15" s="528">
        <v>57.8</v>
      </c>
      <c r="H15" s="528"/>
      <c r="I15" s="528"/>
      <c r="J15" s="528"/>
      <c r="K15" s="528">
        <v>60</v>
      </c>
      <c r="L15" s="528"/>
      <c r="M15" s="528">
        <v>75</v>
      </c>
      <c r="N15" s="528"/>
      <c r="O15" s="528"/>
      <c r="P15" s="528"/>
      <c r="Q15" s="528"/>
      <c r="R15" s="528"/>
      <c r="S15" s="528"/>
      <c r="T15" s="528">
        <v>37</v>
      </c>
      <c r="U15" s="528">
        <v>65.12</v>
      </c>
      <c r="V15" s="528">
        <v>60</v>
      </c>
      <c r="W15" s="528"/>
      <c r="X15" s="528">
        <v>150</v>
      </c>
      <c r="Y15" s="528">
        <v>350</v>
      </c>
      <c r="Z15" s="528"/>
      <c r="AA15" s="528">
        <v>20</v>
      </c>
      <c r="AB15" s="240">
        <v>60</v>
      </c>
      <c r="AC15" s="240"/>
      <c r="AD15" s="240">
        <v>55</v>
      </c>
      <c r="AE15" s="240"/>
      <c r="AF15" s="240">
        <v>450</v>
      </c>
      <c r="AG15" s="240">
        <v>60</v>
      </c>
      <c r="AH15" s="240">
        <v>55</v>
      </c>
      <c r="AI15" s="240">
        <v>55</v>
      </c>
      <c r="AJ15" s="240"/>
      <c r="AK15" s="532">
        <v>420</v>
      </c>
      <c r="AL15" s="533">
        <v>119</v>
      </c>
      <c r="AM15" s="116"/>
      <c r="AN15" s="253"/>
    </row>
    <row r="16" ht="21.75" customHeight="1" spans="1:40">
      <c r="A16" s="529"/>
      <c r="B16" s="341" t="s">
        <v>265</v>
      </c>
      <c r="C16" s="396"/>
      <c r="D16" s="527">
        <v>1</v>
      </c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528"/>
      <c r="R16" s="528"/>
      <c r="S16" s="528"/>
      <c r="T16" s="528"/>
      <c r="U16" s="528"/>
      <c r="V16" s="528"/>
      <c r="W16" s="528"/>
      <c r="X16" s="528">
        <v>150</v>
      </c>
      <c r="Y16" s="528"/>
      <c r="Z16" s="528"/>
      <c r="AA16" s="528"/>
      <c r="AB16" s="240"/>
      <c r="AC16" s="190"/>
      <c r="AD16" s="190"/>
      <c r="AE16" s="190"/>
      <c r="AF16" s="190"/>
      <c r="AG16" s="190"/>
      <c r="AH16" s="190"/>
      <c r="AI16" s="190"/>
      <c r="AJ16" s="190"/>
      <c r="AK16" s="241"/>
      <c r="AL16" s="241"/>
      <c r="AM16" s="116"/>
      <c r="AN16" s="253"/>
    </row>
    <row r="17" ht="21.75" customHeight="1" spans="1:40">
      <c r="A17" s="529"/>
      <c r="B17" s="341" t="s">
        <v>266</v>
      </c>
      <c r="C17" s="396"/>
      <c r="D17" s="527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240"/>
      <c r="AC17" s="190"/>
      <c r="AD17" s="190"/>
      <c r="AE17" s="190"/>
      <c r="AF17" s="190"/>
      <c r="AG17" s="190"/>
      <c r="AH17" s="190"/>
      <c r="AI17" s="190"/>
      <c r="AJ17" s="190"/>
      <c r="AK17" s="241"/>
      <c r="AL17" s="533"/>
      <c r="AM17" s="116"/>
      <c r="AN17" s="253"/>
    </row>
    <row r="18" ht="21.75" customHeight="1" spans="1:40">
      <c r="A18" s="529" t="s">
        <v>267</v>
      </c>
      <c r="B18" s="341" t="s">
        <v>268</v>
      </c>
      <c r="C18" s="396" t="s">
        <v>262</v>
      </c>
      <c r="D18" s="527">
        <v>1</v>
      </c>
      <c r="E18" s="528"/>
      <c r="F18" s="528"/>
      <c r="G18" s="528"/>
      <c r="H18" s="528"/>
      <c r="I18" s="528"/>
      <c r="J18" s="528"/>
      <c r="K18" s="528">
        <v>70</v>
      </c>
      <c r="L18" s="528"/>
      <c r="M18" s="528"/>
      <c r="N18" s="528"/>
      <c r="O18" s="528"/>
      <c r="P18" s="528"/>
      <c r="Q18" s="528"/>
      <c r="R18" s="528"/>
      <c r="S18" s="528"/>
      <c r="T18" s="528">
        <v>45</v>
      </c>
      <c r="U18" s="528">
        <v>183.54</v>
      </c>
      <c r="V18" s="528">
        <v>250</v>
      </c>
      <c r="W18" s="528"/>
      <c r="X18" s="528">
        <v>150</v>
      </c>
      <c r="Y18" s="528">
        <v>350</v>
      </c>
      <c r="Z18" s="528"/>
      <c r="AA18" s="528">
        <v>40</v>
      </c>
      <c r="AB18" s="240">
        <v>250</v>
      </c>
      <c r="AC18" s="240"/>
      <c r="AD18" s="240">
        <v>65</v>
      </c>
      <c r="AE18" s="240"/>
      <c r="AF18" s="240">
        <v>500</v>
      </c>
      <c r="AG18" s="240">
        <v>176</v>
      </c>
      <c r="AH18" s="240">
        <v>65</v>
      </c>
      <c r="AI18" s="240">
        <v>65</v>
      </c>
      <c r="AJ18" s="240"/>
      <c r="AK18" s="532"/>
      <c r="AL18" s="533"/>
      <c r="AM18" s="116"/>
      <c r="AN18" s="253"/>
    </row>
    <row r="19" ht="21.75" customHeight="1" spans="1:40">
      <c r="A19" s="529" t="s">
        <v>269</v>
      </c>
      <c r="B19" s="341" t="s">
        <v>270</v>
      </c>
      <c r="C19" s="396"/>
      <c r="D19" s="527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240"/>
      <c r="AC19" s="240"/>
      <c r="AD19" s="240"/>
      <c r="AE19" s="240"/>
      <c r="AF19" s="240"/>
      <c r="AG19" s="240"/>
      <c r="AH19" s="240"/>
      <c r="AI19" s="240"/>
      <c r="AJ19" s="240"/>
      <c r="AK19" s="532"/>
      <c r="AL19" s="241"/>
      <c r="AM19" s="116"/>
      <c r="AN19" s="253"/>
    </row>
    <row r="20" ht="21.75" customHeight="1" spans="1:40">
      <c r="A20" s="529"/>
      <c r="B20" s="341" t="s">
        <v>271</v>
      </c>
      <c r="C20" s="396" t="s">
        <v>262</v>
      </c>
      <c r="D20" s="527">
        <v>1</v>
      </c>
      <c r="E20" s="528"/>
      <c r="F20" s="528"/>
      <c r="G20" s="528">
        <v>355</v>
      </c>
      <c r="H20" s="528"/>
      <c r="I20" s="528"/>
      <c r="J20" s="528"/>
      <c r="K20" s="528">
        <v>400</v>
      </c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>
        <v>450</v>
      </c>
      <c r="Y20" s="528">
        <v>300</v>
      </c>
      <c r="Z20" s="528"/>
      <c r="AA20" s="528"/>
      <c r="AB20" s="240"/>
      <c r="AC20" s="240"/>
      <c r="AD20" s="240">
        <v>300</v>
      </c>
      <c r="AE20" s="240"/>
      <c r="AF20" s="240">
        <v>320</v>
      </c>
      <c r="AG20" s="240">
        <v>250</v>
      </c>
      <c r="AH20" s="240">
        <v>298</v>
      </c>
      <c r="AI20" s="240">
        <v>298</v>
      </c>
      <c r="AJ20" s="240"/>
      <c r="AK20" s="532">
        <v>350</v>
      </c>
      <c r="AL20" s="533">
        <v>362</v>
      </c>
      <c r="AM20" s="116"/>
      <c r="AN20" s="253"/>
    </row>
    <row r="21" ht="21.75" customHeight="1" spans="1:40">
      <c r="A21" s="529"/>
      <c r="B21" s="341" t="s">
        <v>272</v>
      </c>
      <c r="C21" s="396" t="s">
        <v>262</v>
      </c>
      <c r="D21" s="527">
        <v>1</v>
      </c>
      <c r="E21" s="528"/>
      <c r="F21" s="528"/>
      <c r="G21" s="528">
        <v>535</v>
      </c>
      <c r="H21" s="528"/>
      <c r="I21" s="528"/>
      <c r="J21" s="528"/>
      <c r="K21" s="528">
        <v>450</v>
      </c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>
        <v>650</v>
      </c>
      <c r="Y21" s="528">
        <v>400</v>
      </c>
      <c r="Z21" s="528"/>
      <c r="AA21" s="528"/>
      <c r="AB21" s="240"/>
      <c r="AC21" s="240"/>
      <c r="AD21" s="240">
        <v>400</v>
      </c>
      <c r="AE21" s="240"/>
      <c r="AF21" s="240">
        <v>350</v>
      </c>
      <c r="AG21" s="240">
        <v>350</v>
      </c>
      <c r="AH21" s="240">
        <v>395</v>
      </c>
      <c r="AI21" s="240">
        <v>395</v>
      </c>
      <c r="AJ21" s="240"/>
      <c r="AK21" s="532">
        <v>450</v>
      </c>
      <c r="AL21" s="533">
        <v>553</v>
      </c>
      <c r="AM21" s="116"/>
      <c r="AN21" s="253"/>
    </row>
    <row r="22" ht="21.75" customHeight="1" spans="1:40">
      <c r="A22" s="529" t="s">
        <v>273</v>
      </c>
      <c r="B22" s="341" t="s">
        <v>274</v>
      </c>
      <c r="C22" s="396" t="s">
        <v>262</v>
      </c>
      <c r="D22" s="527">
        <v>1</v>
      </c>
      <c r="E22" s="528"/>
      <c r="F22" s="528"/>
      <c r="G22" s="528"/>
      <c r="H22" s="528"/>
      <c r="I22" s="528"/>
      <c r="J22" s="528"/>
      <c r="K22" s="528">
        <v>550</v>
      </c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>
        <v>800</v>
      </c>
      <c r="W22" s="528"/>
      <c r="X22" s="528">
        <v>650</v>
      </c>
      <c r="Y22" s="528">
        <v>450</v>
      </c>
      <c r="Z22" s="528"/>
      <c r="AA22" s="528"/>
      <c r="AB22" s="240"/>
      <c r="AC22" s="240"/>
      <c r="AD22" s="240">
        <v>485</v>
      </c>
      <c r="AE22" s="240"/>
      <c r="AF22" s="240">
        <v>380</v>
      </c>
      <c r="AG22" s="240">
        <v>500</v>
      </c>
      <c r="AH22" s="240">
        <v>485</v>
      </c>
      <c r="AI22" s="240">
        <v>485</v>
      </c>
      <c r="AJ22" s="240"/>
      <c r="AK22" s="532">
        <v>450</v>
      </c>
      <c r="AL22" s="533">
        <v>553</v>
      </c>
      <c r="AM22" s="116"/>
      <c r="AN22" s="253"/>
    </row>
    <row r="23" ht="21.75" customHeight="1" spans="1:40">
      <c r="A23" s="529" t="s">
        <v>275</v>
      </c>
      <c r="B23" s="341" t="s">
        <v>276</v>
      </c>
      <c r="C23" s="396" t="s">
        <v>262</v>
      </c>
      <c r="D23" s="527">
        <v>1</v>
      </c>
      <c r="E23" s="528"/>
      <c r="F23" s="528"/>
      <c r="G23" s="528">
        <v>1035</v>
      </c>
      <c r="H23" s="528"/>
      <c r="I23" s="528"/>
      <c r="J23" s="528"/>
      <c r="K23" s="528">
        <v>550</v>
      </c>
      <c r="L23" s="528"/>
      <c r="M23" s="528"/>
      <c r="N23" s="528"/>
      <c r="O23" s="528"/>
      <c r="P23" s="528"/>
      <c r="Q23" s="528"/>
      <c r="R23" s="528"/>
      <c r="S23" s="528"/>
      <c r="T23" s="528">
        <v>580</v>
      </c>
      <c r="U23" s="528"/>
      <c r="V23" s="528">
        <v>750</v>
      </c>
      <c r="W23" s="528"/>
      <c r="X23" s="528">
        <v>1250</v>
      </c>
      <c r="Y23" s="528">
        <v>750</v>
      </c>
      <c r="Z23" s="528"/>
      <c r="AA23" s="528"/>
      <c r="AB23" s="240"/>
      <c r="AC23" s="240"/>
      <c r="AD23" s="240">
        <v>600</v>
      </c>
      <c r="AE23" s="240"/>
      <c r="AF23" s="240">
        <v>450</v>
      </c>
      <c r="AG23" s="240">
        <v>300</v>
      </c>
      <c r="AH23" s="240">
        <v>600</v>
      </c>
      <c r="AI23" s="240">
        <v>600</v>
      </c>
      <c r="AJ23" s="240"/>
      <c r="AK23" s="532">
        <v>750</v>
      </c>
      <c r="AL23" s="533">
        <v>719</v>
      </c>
      <c r="AM23" s="116"/>
      <c r="AN23" s="253"/>
    </row>
    <row r="24" ht="21.75" customHeight="1" spans="1:40">
      <c r="A24" s="529" t="s">
        <v>277</v>
      </c>
      <c r="B24" s="341" t="s">
        <v>278</v>
      </c>
      <c r="C24" s="396" t="s">
        <v>262</v>
      </c>
      <c r="D24" s="527">
        <v>1</v>
      </c>
      <c r="E24" s="528"/>
      <c r="F24" s="528"/>
      <c r="G24" s="528">
        <v>250</v>
      </c>
      <c r="H24" s="528"/>
      <c r="I24" s="528"/>
      <c r="J24" s="528"/>
      <c r="K24" s="528">
        <v>550</v>
      </c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>
        <v>0</v>
      </c>
      <c r="Y24" s="528">
        <v>250</v>
      </c>
      <c r="Z24" s="528"/>
      <c r="AA24" s="528"/>
      <c r="AB24" s="240"/>
      <c r="AC24" s="240"/>
      <c r="AD24" s="240">
        <v>700</v>
      </c>
      <c r="AE24" s="240"/>
      <c r="AF24" s="240">
        <v>210</v>
      </c>
      <c r="AG24" s="240">
        <v>650</v>
      </c>
      <c r="AH24" s="240">
        <v>700</v>
      </c>
      <c r="AI24" s="240">
        <v>700</v>
      </c>
      <c r="AJ24" s="240"/>
      <c r="AK24" s="532">
        <v>225</v>
      </c>
      <c r="AL24" s="533">
        <v>60</v>
      </c>
      <c r="AM24" s="116"/>
      <c r="AN24" s="253"/>
    </row>
    <row r="25" ht="21.75" customHeight="1" spans="1:40">
      <c r="A25" s="529" t="s">
        <v>279</v>
      </c>
      <c r="B25" s="341" t="s">
        <v>280</v>
      </c>
      <c r="C25" s="396"/>
      <c r="D25" s="527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>
        <v>380</v>
      </c>
      <c r="U25" s="528"/>
      <c r="V25" s="528">
        <v>450</v>
      </c>
      <c r="W25" s="528"/>
      <c r="X25" s="528"/>
      <c r="Y25" s="528"/>
      <c r="Z25" s="528"/>
      <c r="AA25" s="528"/>
      <c r="AB25" s="240"/>
      <c r="AC25" s="240"/>
      <c r="AD25" s="240"/>
      <c r="AE25" s="240"/>
      <c r="AF25" s="240"/>
      <c r="AG25" s="240"/>
      <c r="AH25" s="240"/>
      <c r="AI25" s="240"/>
      <c r="AJ25" s="240"/>
      <c r="AK25" s="532"/>
      <c r="AL25" s="241"/>
      <c r="AM25" s="116"/>
      <c r="AN25" s="253"/>
    </row>
    <row r="26" ht="21.75" customHeight="1" spans="1:40">
      <c r="A26" s="529"/>
      <c r="B26" s="341" t="s">
        <v>281</v>
      </c>
      <c r="C26" s="396" t="s">
        <v>262</v>
      </c>
      <c r="D26" s="527">
        <v>1</v>
      </c>
      <c r="E26" s="528"/>
      <c r="F26" s="528"/>
      <c r="G26" s="528">
        <v>530</v>
      </c>
      <c r="H26" s="528"/>
      <c r="I26" s="528"/>
      <c r="J26" s="528"/>
      <c r="K26" s="528">
        <v>700</v>
      </c>
      <c r="L26" s="528"/>
      <c r="M26" s="528"/>
      <c r="N26" s="528"/>
      <c r="O26" s="528"/>
      <c r="P26" s="528"/>
      <c r="Q26" s="528"/>
      <c r="R26" s="528"/>
      <c r="S26" s="528"/>
      <c r="T26" s="528">
        <v>400</v>
      </c>
      <c r="U26" s="528"/>
      <c r="V26" s="528">
        <v>450</v>
      </c>
      <c r="W26" s="528"/>
      <c r="X26" s="528">
        <v>600</v>
      </c>
      <c r="Y26" s="528">
        <v>350</v>
      </c>
      <c r="Z26" s="528"/>
      <c r="AA26" s="528"/>
      <c r="AB26" s="240"/>
      <c r="AC26" s="240"/>
      <c r="AD26" s="240">
        <v>300</v>
      </c>
      <c r="AE26" s="240"/>
      <c r="AF26" s="240">
        <v>850</v>
      </c>
      <c r="AG26" s="240">
        <v>175</v>
      </c>
      <c r="AH26" s="240">
        <v>298</v>
      </c>
      <c r="AI26" s="240">
        <v>298</v>
      </c>
      <c r="AJ26" s="240"/>
      <c r="AK26" s="532">
        <v>250</v>
      </c>
      <c r="AL26" s="533">
        <v>250</v>
      </c>
      <c r="AM26" s="116"/>
      <c r="AN26" s="253"/>
    </row>
    <row r="27" ht="21.75" customHeight="1" spans="1:40">
      <c r="A27" s="529"/>
      <c r="B27" s="341" t="s">
        <v>282</v>
      </c>
      <c r="C27" s="396" t="s">
        <v>262</v>
      </c>
      <c r="D27" s="527">
        <v>1</v>
      </c>
      <c r="E27" s="528"/>
      <c r="F27" s="528"/>
      <c r="G27" s="528">
        <v>580</v>
      </c>
      <c r="H27" s="528"/>
      <c r="I27" s="528"/>
      <c r="J27" s="528"/>
      <c r="K27" s="528">
        <v>750</v>
      </c>
      <c r="L27" s="528"/>
      <c r="M27" s="528"/>
      <c r="N27" s="528"/>
      <c r="O27" s="528"/>
      <c r="P27" s="528"/>
      <c r="Q27" s="528"/>
      <c r="R27" s="528"/>
      <c r="S27" s="528"/>
      <c r="T27" s="528">
        <v>450</v>
      </c>
      <c r="U27" s="528"/>
      <c r="V27" s="528">
        <v>450</v>
      </c>
      <c r="W27" s="528"/>
      <c r="X27" s="528">
        <v>600</v>
      </c>
      <c r="Y27" s="528">
        <v>450</v>
      </c>
      <c r="Z27" s="528"/>
      <c r="AA27" s="528"/>
      <c r="AB27" s="240"/>
      <c r="AC27" s="240"/>
      <c r="AD27" s="240">
        <v>400</v>
      </c>
      <c r="AE27" s="240"/>
      <c r="AF27" s="240">
        <v>950</v>
      </c>
      <c r="AG27" s="240">
        <v>160</v>
      </c>
      <c r="AH27" s="240">
        <v>380</v>
      </c>
      <c r="AI27" s="240">
        <v>380</v>
      </c>
      <c r="AJ27" s="240"/>
      <c r="AK27" s="532">
        <v>250</v>
      </c>
      <c r="AL27" s="533">
        <v>200</v>
      </c>
      <c r="AM27" s="116"/>
      <c r="AN27" s="253"/>
    </row>
    <row r="28" ht="21.75" customHeight="1" spans="1:40">
      <c r="A28" s="529"/>
      <c r="B28" s="341" t="s">
        <v>283</v>
      </c>
      <c r="C28" s="396" t="s">
        <v>262</v>
      </c>
      <c r="D28" s="527">
        <v>1</v>
      </c>
      <c r="E28" s="528"/>
      <c r="F28" s="528"/>
      <c r="G28" s="528">
        <v>685</v>
      </c>
      <c r="H28" s="528"/>
      <c r="I28" s="528"/>
      <c r="J28" s="528"/>
      <c r="K28" s="528">
        <v>450</v>
      </c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>
        <v>600</v>
      </c>
      <c r="Y28" s="528">
        <v>550</v>
      </c>
      <c r="Z28" s="528"/>
      <c r="AA28" s="528"/>
      <c r="AB28" s="240"/>
      <c r="AC28" s="240"/>
      <c r="AD28" s="240">
        <v>900</v>
      </c>
      <c r="AE28" s="240"/>
      <c r="AF28" s="240">
        <v>950</v>
      </c>
      <c r="AG28" s="240">
        <v>180</v>
      </c>
      <c r="AH28" s="240">
        <v>850</v>
      </c>
      <c r="AI28" s="240">
        <v>850</v>
      </c>
      <c r="AJ28" s="240"/>
      <c r="AK28" s="532">
        <v>250</v>
      </c>
      <c r="AL28" s="533">
        <v>450</v>
      </c>
      <c r="AM28" s="116"/>
      <c r="AN28" s="253"/>
    </row>
    <row r="29" ht="21.75" customHeight="1" spans="1:40">
      <c r="A29" s="529" t="s">
        <v>284</v>
      </c>
      <c r="B29" s="341" t="s">
        <v>285</v>
      </c>
      <c r="C29" s="396"/>
      <c r="D29" s="527"/>
      <c r="E29" s="528"/>
      <c r="F29" s="528"/>
      <c r="G29" s="528"/>
      <c r="H29" s="528"/>
      <c r="I29" s="528"/>
      <c r="J29" s="528"/>
      <c r="K29" s="528"/>
      <c r="L29" s="528"/>
      <c r="M29" s="528"/>
      <c r="N29" s="528"/>
      <c r="O29" s="528"/>
      <c r="P29" s="528"/>
      <c r="Q29" s="528"/>
      <c r="R29" s="528"/>
      <c r="S29" s="528"/>
      <c r="T29" s="528">
        <v>200</v>
      </c>
      <c r="U29" s="528"/>
      <c r="V29" s="528">
        <v>150</v>
      </c>
      <c r="W29" s="528"/>
      <c r="X29" s="528"/>
      <c r="Y29" s="528"/>
      <c r="Z29" s="528"/>
      <c r="AA29" s="528"/>
      <c r="AB29" s="240"/>
      <c r="AC29" s="240"/>
      <c r="AD29" s="240"/>
      <c r="AE29" s="240"/>
      <c r="AF29" s="240"/>
      <c r="AG29" s="240"/>
      <c r="AH29" s="240"/>
      <c r="AI29" s="240"/>
      <c r="AJ29" s="240"/>
      <c r="AK29" s="532"/>
      <c r="AL29" s="241"/>
      <c r="AM29" s="116"/>
      <c r="AN29" s="253"/>
    </row>
    <row r="30" ht="21.75" customHeight="1" spans="1:40">
      <c r="A30" s="529"/>
      <c r="B30" s="341" t="s">
        <v>286</v>
      </c>
      <c r="C30" s="396" t="s">
        <v>262</v>
      </c>
      <c r="D30" s="527">
        <v>1</v>
      </c>
      <c r="E30" s="528"/>
      <c r="F30" s="528"/>
      <c r="G30" s="528">
        <v>145</v>
      </c>
      <c r="H30" s="528"/>
      <c r="I30" s="528"/>
      <c r="J30" s="528"/>
      <c r="K30" s="528">
        <v>400</v>
      </c>
      <c r="L30" s="528"/>
      <c r="M30" s="528"/>
      <c r="N30" s="528"/>
      <c r="O30" s="528"/>
      <c r="P30" s="528"/>
      <c r="Q30" s="528"/>
      <c r="R30" s="528"/>
      <c r="S30" s="528"/>
      <c r="T30" s="528">
        <v>250</v>
      </c>
      <c r="U30" s="528"/>
      <c r="V30" s="528">
        <v>150</v>
      </c>
      <c r="W30" s="528"/>
      <c r="X30" s="528">
        <v>300</v>
      </c>
      <c r="Y30" s="528">
        <v>180</v>
      </c>
      <c r="Z30" s="528"/>
      <c r="AA30" s="528"/>
      <c r="AB30" s="240"/>
      <c r="AC30" s="240"/>
      <c r="AD30" s="240"/>
      <c r="AE30" s="240"/>
      <c r="AF30" s="240">
        <v>650</v>
      </c>
      <c r="AG30" s="240">
        <v>300</v>
      </c>
      <c r="AH30" s="240"/>
      <c r="AI30" s="240"/>
      <c r="AJ30" s="240"/>
      <c r="AK30" s="532"/>
      <c r="AL30" s="533">
        <v>135</v>
      </c>
      <c r="AM30" s="116"/>
      <c r="AN30" s="253"/>
    </row>
    <row r="31" ht="21.75" customHeight="1" spans="1:40">
      <c r="A31" s="529"/>
      <c r="B31" s="341" t="s">
        <v>287</v>
      </c>
      <c r="C31" s="396" t="s">
        <v>262</v>
      </c>
      <c r="D31" s="527">
        <v>1</v>
      </c>
      <c r="E31" s="528"/>
      <c r="F31" s="528"/>
      <c r="G31" s="528">
        <v>129</v>
      </c>
      <c r="H31" s="528"/>
      <c r="I31" s="528"/>
      <c r="J31" s="528"/>
      <c r="K31" s="528">
        <v>150</v>
      </c>
      <c r="L31" s="528"/>
      <c r="M31" s="528"/>
      <c r="N31" s="528"/>
      <c r="O31" s="528"/>
      <c r="P31" s="528"/>
      <c r="Q31" s="528"/>
      <c r="R31" s="528"/>
      <c r="S31" s="528"/>
      <c r="T31" s="528">
        <v>450</v>
      </c>
      <c r="U31" s="528"/>
      <c r="V31" s="528">
        <v>150</v>
      </c>
      <c r="W31" s="528"/>
      <c r="X31" s="528">
        <v>300</v>
      </c>
      <c r="Y31" s="528">
        <v>150</v>
      </c>
      <c r="Z31" s="528"/>
      <c r="AA31" s="528"/>
      <c r="AB31" s="240"/>
      <c r="AC31" s="240"/>
      <c r="AD31" s="240">
        <v>150</v>
      </c>
      <c r="AE31" s="240"/>
      <c r="AF31" s="240">
        <v>700</v>
      </c>
      <c r="AG31" s="240">
        <v>280</v>
      </c>
      <c r="AH31" s="240">
        <v>145</v>
      </c>
      <c r="AI31" s="240">
        <v>145</v>
      </c>
      <c r="AJ31" s="240"/>
      <c r="AK31" s="532">
        <v>75</v>
      </c>
      <c r="AL31" s="533">
        <v>70</v>
      </c>
      <c r="AM31" s="116"/>
      <c r="AN31" s="253"/>
    </row>
    <row r="32" ht="21.75" customHeight="1" spans="1:40">
      <c r="A32" s="529"/>
      <c r="B32" s="341" t="s">
        <v>288</v>
      </c>
      <c r="C32" s="396" t="s">
        <v>262</v>
      </c>
      <c r="D32" s="527">
        <v>1</v>
      </c>
      <c r="E32" s="528"/>
      <c r="F32" s="528"/>
      <c r="G32" s="528">
        <v>129</v>
      </c>
      <c r="H32" s="528"/>
      <c r="I32" s="528"/>
      <c r="J32" s="528"/>
      <c r="K32" s="528">
        <v>250</v>
      </c>
      <c r="L32" s="528"/>
      <c r="M32" s="528"/>
      <c r="N32" s="528"/>
      <c r="O32" s="528"/>
      <c r="P32" s="528"/>
      <c r="Q32" s="528"/>
      <c r="R32" s="528"/>
      <c r="S32" s="528"/>
      <c r="T32" s="528">
        <v>300</v>
      </c>
      <c r="U32" s="528"/>
      <c r="V32" s="528">
        <v>450</v>
      </c>
      <c r="W32" s="528"/>
      <c r="X32" s="528">
        <v>300</v>
      </c>
      <c r="Y32" s="528">
        <v>160</v>
      </c>
      <c r="Z32" s="528"/>
      <c r="AA32" s="528"/>
      <c r="AB32" s="240"/>
      <c r="AC32" s="240"/>
      <c r="AD32" s="240">
        <v>70</v>
      </c>
      <c r="AE32" s="240"/>
      <c r="AF32" s="240">
        <v>550</v>
      </c>
      <c r="AG32" s="240">
        <v>290</v>
      </c>
      <c r="AH32" s="240">
        <v>65</v>
      </c>
      <c r="AI32" s="240">
        <v>65</v>
      </c>
      <c r="AJ32" s="240"/>
      <c r="AK32" s="532">
        <v>55</v>
      </c>
      <c r="AL32" s="533">
        <v>75</v>
      </c>
      <c r="AM32" s="116"/>
      <c r="AN32" s="253"/>
    </row>
    <row r="33" ht="21.75" customHeight="1" spans="1:40">
      <c r="A33" s="529" t="s">
        <v>289</v>
      </c>
      <c r="B33" s="341" t="s">
        <v>290</v>
      </c>
      <c r="C33" s="396" t="s">
        <v>262</v>
      </c>
      <c r="D33" s="527">
        <v>1</v>
      </c>
      <c r="E33" s="528"/>
      <c r="F33" s="528"/>
      <c r="G33" s="528">
        <v>587</v>
      </c>
      <c r="H33" s="528"/>
      <c r="I33" s="528"/>
      <c r="J33" s="528"/>
      <c r="K33" s="528">
        <v>250</v>
      </c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>
        <v>980</v>
      </c>
      <c r="W33" s="528"/>
      <c r="X33" s="528">
        <v>300</v>
      </c>
      <c r="Y33" s="528">
        <v>350</v>
      </c>
      <c r="Z33" s="528"/>
      <c r="AA33" s="528"/>
      <c r="AB33" s="190"/>
      <c r="AC33" s="240"/>
      <c r="AD33" s="240">
        <v>350</v>
      </c>
      <c r="AE33" s="240"/>
      <c r="AF33" s="240">
        <v>350</v>
      </c>
      <c r="AG33" s="240">
        <v>300</v>
      </c>
      <c r="AH33" s="240">
        <v>300</v>
      </c>
      <c r="AI33" s="240">
        <v>300</v>
      </c>
      <c r="AJ33" s="240"/>
      <c r="AK33" s="532">
        <v>220</v>
      </c>
      <c r="AL33" s="533">
        <v>597</v>
      </c>
      <c r="AM33" s="116"/>
      <c r="AN33" s="253"/>
    </row>
    <row r="34" ht="21.75" customHeight="1" spans="1:40">
      <c r="A34" s="529" t="s">
        <v>291</v>
      </c>
      <c r="B34" s="530" t="s">
        <v>292</v>
      </c>
      <c r="C34" s="531" t="s">
        <v>262</v>
      </c>
      <c r="D34" s="527">
        <v>1</v>
      </c>
      <c r="E34" s="528"/>
      <c r="F34" s="528"/>
      <c r="G34" s="528">
        <v>967</v>
      </c>
      <c r="H34" s="528"/>
      <c r="I34" s="528"/>
      <c r="J34" s="528"/>
      <c r="K34" s="528">
        <v>200</v>
      </c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>
        <v>1050</v>
      </c>
      <c r="Y34" s="528">
        <v>900</v>
      </c>
      <c r="Z34" s="528"/>
      <c r="AA34" s="528"/>
      <c r="AB34" s="190"/>
      <c r="AC34" s="240"/>
      <c r="AD34" s="240">
        <v>600</v>
      </c>
      <c r="AE34" s="240"/>
      <c r="AF34" s="240">
        <v>3500</v>
      </c>
      <c r="AG34" s="240"/>
      <c r="AH34" s="240">
        <v>450</v>
      </c>
      <c r="AI34" s="240">
        <v>450</v>
      </c>
      <c r="AJ34" s="240"/>
      <c r="AK34" s="534">
        <v>570</v>
      </c>
      <c r="AL34" s="535">
        <v>1290</v>
      </c>
      <c r="AM34" s="116"/>
      <c r="AN34" s="253"/>
    </row>
    <row r="35" ht="21.75" customHeight="1" spans="1:40">
      <c r="A35" s="529"/>
      <c r="B35" s="530"/>
      <c r="C35" s="336"/>
      <c r="D35" s="527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190"/>
      <c r="AC35" s="240"/>
      <c r="AD35" s="240"/>
      <c r="AE35" s="240"/>
      <c r="AF35" s="240"/>
      <c r="AG35" s="240"/>
      <c r="AH35" s="240"/>
      <c r="AI35" s="240"/>
      <c r="AJ35" s="240"/>
      <c r="AK35" s="536"/>
      <c r="AL35" s="535"/>
      <c r="AM35" s="116"/>
      <c r="AN35" s="253"/>
    </row>
    <row r="36" ht="21.75" customHeight="1" spans="1:40">
      <c r="A36" s="529"/>
      <c r="B36" s="530"/>
      <c r="C36" s="336"/>
      <c r="D36" s="527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190"/>
      <c r="AC36" s="240"/>
      <c r="AD36" s="240"/>
      <c r="AE36" s="240"/>
      <c r="AF36" s="240"/>
      <c r="AG36" s="240"/>
      <c r="AH36" s="240"/>
      <c r="AI36" s="240"/>
      <c r="AJ36" s="240"/>
      <c r="AK36" s="536"/>
      <c r="AL36" s="535"/>
      <c r="AM36" s="116"/>
      <c r="AN36" s="253"/>
    </row>
    <row r="37" ht="21.75" customHeight="1" spans="1:40">
      <c r="A37" s="529"/>
      <c r="B37" s="530"/>
      <c r="C37" s="336"/>
      <c r="D37" s="527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190"/>
      <c r="AC37" s="240"/>
      <c r="AD37" s="240"/>
      <c r="AE37" s="240"/>
      <c r="AF37" s="240"/>
      <c r="AG37" s="240"/>
      <c r="AH37" s="240"/>
      <c r="AI37" s="240"/>
      <c r="AJ37" s="240"/>
      <c r="AK37" s="536"/>
      <c r="AL37" s="535"/>
      <c r="AM37" s="116"/>
      <c r="AN37" s="253"/>
    </row>
    <row r="38" ht="21.75" customHeight="1" spans="1:40">
      <c r="A38" s="529"/>
      <c r="B38" s="530"/>
      <c r="C38" s="336"/>
      <c r="D38" s="527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190"/>
      <c r="AC38" s="240"/>
      <c r="AD38" s="240"/>
      <c r="AE38" s="240"/>
      <c r="AF38" s="240"/>
      <c r="AG38" s="240"/>
      <c r="AH38" s="240"/>
      <c r="AI38" s="240"/>
      <c r="AJ38" s="240"/>
      <c r="AK38" s="536"/>
      <c r="AL38" s="535"/>
      <c r="AM38" s="116"/>
      <c r="AN38" s="253"/>
    </row>
    <row r="39" ht="21.75" customHeight="1" spans="1:40">
      <c r="A39" s="529"/>
      <c r="B39" s="530"/>
      <c r="C39" s="336"/>
      <c r="D39" s="527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190"/>
      <c r="AC39" s="240"/>
      <c r="AD39" s="240"/>
      <c r="AE39" s="240"/>
      <c r="AF39" s="240"/>
      <c r="AG39" s="240"/>
      <c r="AH39" s="240"/>
      <c r="AI39" s="240"/>
      <c r="AJ39" s="240"/>
      <c r="AK39" s="536"/>
      <c r="AL39" s="535"/>
      <c r="AM39" s="116"/>
      <c r="AN39" s="253"/>
    </row>
    <row r="40" ht="21.75" customHeight="1" spans="1:40">
      <c r="A40" s="529"/>
      <c r="B40" s="530"/>
      <c r="C40" s="336"/>
      <c r="D40" s="527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190"/>
      <c r="AC40" s="240"/>
      <c r="AD40" s="240"/>
      <c r="AE40" s="240"/>
      <c r="AF40" s="240"/>
      <c r="AG40" s="240"/>
      <c r="AH40" s="240"/>
      <c r="AI40" s="240"/>
      <c r="AJ40" s="240"/>
      <c r="AK40" s="536"/>
      <c r="AL40" s="535"/>
      <c r="AM40" s="116"/>
      <c r="AN40" s="253"/>
    </row>
    <row r="41" ht="21.75" customHeight="1" spans="1:40">
      <c r="A41" s="529"/>
      <c r="B41" s="530"/>
      <c r="C41" s="336"/>
      <c r="D41" s="527"/>
      <c r="E41" s="528"/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8"/>
      <c r="W41" s="528"/>
      <c r="X41" s="528"/>
      <c r="Y41" s="528"/>
      <c r="Z41" s="528"/>
      <c r="AA41" s="528"/>
      <c r="AB41" s="190"/>
      <c r="AC41" s="240"/>
      <c r="AD41" s="240"/>
      <c r="AE41" s="240"/>
      <c r="AF41" s="240"/>
      <c r="AG41" s="240"/>
      <c r="AH41" s="240"/>
      <c r="AI41" s="240"/>
      <c r="AJ41" s="240"/>
      <c r="AK41" s="536"/>
      <c r="AL41" s="535"/>
      <c r="AM41" s="116"/>
      <c r="AN41" s="253"/>
    </row>
    <row r="42" ht="21.75" customHeight="1" spans="1:40">
      <c r="A42" s="529"/>
      <c r="B42" s="530"/>
      <c r="C42" s="336"/>
      <c r="D42" s="527"/>
      <c r="E42" s="528"/>
      <c r="F42" s="528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28"/>
      <c r="U42" s="528"/>
      <c r="V42" s="528"/>
      <c r="W42" s="528"/>
      <c r="X42" s="528"/>
      <c r="Y42" s="528"/>
      <c r="Z42" s="528"/>
      <c r="AA42" s="528"/>
      <c r="AB42" s="190"/>
      <c r="AC42" s="240"/>
      <c r="AD42" s="240"/>
      <c r="AE42" s="240"/>
      <c r="AF42" s="240"/>
      <c r="AG42" s="240"/>
      <c r="AH42" s="240"/>
      <c r="AI42" s="240"/>
      <c r="AJ42" s="240"/>
      <c r="AK42" s="536"/>
      <c r="AL42" s="535"/>
      <c r="AM42" s="116"/>
      <c r="AN42" s="253"/>
    </row>
    <row r="43" ht="21.75" customHeight="1" spans="1:40">
      <c r="A43" s="529"/>
      <c r="B43" s="530"/>
      <c r="C43" s="336"/>
      <c r="D43" s="527"/>
      <c r="E43" s="528"/>
      <c r="F43" s="528"/>
      <c r="G43" s="528"/>
      <c r="H43" s="528"/>
      <c r="I43" s="528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8"/>
      <c r="U43" s="528"/>
      <c r="V43" s="528"/>
      <c r="W43" s="528"/>
      <c r="X43" s="528"/>
      <c r="Y43" s="528"/>
      <c r="Z43" s="528"/>
      <c r="AA43" s="528"/>
      <c r="AB43" s="190"/>
      <c r="AC43" s="240"/>
      <c r="AD43" s="240"/>
      <c r="AE43" s="240"/>
      <c r="AF43" s="240"/>
      <c r="AG43" s="240"/>
      <c r="AH43" s="240"/>
      <c r="AI43" s="240"/>
      <c r="AJ43" s="240"/>
      <c r="AK43" s="536"/>
      <c r="AL43" s="535"/>
      <c r="AM43" s="116"/>
      <c r="AN43" s="253"/>
    </row>
    <row r="44" ht="21.75" customHeight="1" spans="1:40">
      <c r="A44" s="529"/>
      <c r="B44" s="530"/>
      <c r="C44" s="336"/>
      <c r="D44" s="527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190"/>
      <c r="AC44" s="240"/>
      <c r="AD44" s="240"/>
      <c r="AE44" s="240"/>
      <c r="AF44" s="240"/>
      <c r="AG44" s="240"/>
      <c r="AH44" s="240"/>
      <c r="AI44" s="240"/>
      <c r="AJ44" s="240"/>
      <c r="AK44" s="536"/>
      <c r="AL44" s="535"/>
      <c r="AM44" s="116"/>
      <c r="AN44" s="253"/>
    </row>
    <row r="45" ht="21.75" customHeight="1" spans="1:40">
      <c r="A45" s="529"/>
      <c r="B45" s="530"/>
      <c r="C45" s="336"/>
      <c r="D45" s="527"/>
      <c r="E45" s="528"/>
      <c r="F45" s="528"/>
      <c r="G45" s="528"/>
      <c r="H45" s="528"/>
      <c r="I45" s="528"/>
      <c r="J45" s="528"/>
      <c r="K45" s="528"/>
      <c r="L45" s="528"/>
      <c r="M45" s="528"/>
      <c r="N45" s="528"/>
      <c r="O45" s="528"/>
      <c r="P45" s="528"/>
      <c r="Q45" s="528"/>
      <c r="R45" s="528"/>
      <c r="S45" s="528"/>
      <c r="T45" s="528"/>
      <c r="U45" s="528"/>
      <c r="V45" s="528"/>
      <c r="W45" s="528"/>
      <c r="X45" s="528"/>
      <c r="Y45" s="528"/>
      <c r="Z45" s="528"/>
      <c r="AA45" s="528"/>
      <c r="AB45" s="190"/>
      <c r="AC45" s="240"/>
      <c r="AD45" s="240"/>
      <c r="AE45" s="240"/>
      <c r="AF45" s="240"/>
      <c r="AG45" s="240"/>
      <c r="AH45" s="240"/>
      <c r="AI45" s="240"/>
      <c r="AJ45" s="240"/>
      <c r="AK45" s="536"/>
      <c r="AL45" s="535"/>
      <c r="AM45" s="116"/>
      <c r="AN45" s="253"/>
    </row>
    <row r="46" ht="21.75" customHeight="1" spans="1:40">
      <c r="A46" s="529"/>
      <c r="B46" s="530"/>
      <c r="C46" s="336"/>
      <c r="D46" s="527"/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  <c r="Z46" s="528"/>
      <c r="AA46" s="528"/>
      <c r="AB46" s="190"/>
      <c r="AC46" s="240"/>
      <c r="AD46" s="240"/>
      <c r="AE46" s="240"/>
      <c r="AF46" s="240"/>
      <c r="AG46" s="240"/>
      <c r="AH46" s="240"/>
      <c r="AI46" s="240"/>
      <c r="AJ46" s="240"/>
      <c r="AK46" s="536"/>
      <c r="AL46" s="535"/>
      <c r="AM46" s="116"/>
      <c r="AN46" s="253"/>
    </row>
    <row r="47" ht="21.75" customHeight="1" spans="1:40">
      <c r="A47" s="529"/>
      <c r="B47" s="530"/>
      <c r="C47" s="336"/>
      <c r="D47" s="527"/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190"/>
      <c r="AC47" s="240"/>
      <c r="AD47" s="240"/>
      <c r="AE47" s="240"/>
      <c r="AF47" s="240"/>
      <c r="AG47" s="240"/>
      <c r="AH47" s="240"/>
      <c r="AI47" s="240"/>
      <c r="AJ47" s="240"/>
      <c r="AK47" s="536"/>
      <c r="AL47" s="535"/>
      <c r="AM47" s="116"/>
      <c r="AN47" s="253"/>
    </row>
    <row r="48" spans="1:40">
      <c r="A48" s="60"/>
      <c r="B48" s="172"/>
      <c r="D48" s="441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64"/>
      <c r="AC48" s="190"/>
      <c r="AD48" s="190"/>
      <c r="AE48" s="190"/>
      <c r="AF48" s="190"/>
      <c r="AG48" s="190"/>
      <c r="AH48" s="190"/>
      <c r="AI48" s="190"/>
      <c r="AJ48" s="190"/>
      <c r="AK48" s="190"/>
      <c r="AL48" s="533"/>
      <c r="AM48" s="116"/>
      <c r="AN48" s="253"/>
    </row>
    <row r="49" spans="1:40">
      <c r="A49" s="60"/>
      <c r="B49" s="172"/>
      <c r="D49" s="441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64"/>
      <c r="AC49" s="190"/>
      <c r="AD49" s="190"/>
      <c r="AE49" s="190"/>
      <c r="AF49" s="190"/>
      <c r="AG49" s="190"/>
      <c r="AH49" s="190"/>
      <c r="AI49" s="190"/>
      <c r="AJ49" s="190"/>
      <c r="AK49" s="190"/>
      <c r="AL49" s="533"/>
      <c r="AM49" s="116"/>
      <c r="AN49" s="253"/>
    </row>
    <row r="50" spans="1:40">
      <c r="A50" s="60"/>
      <c r="B50" s="254"/>
      <c r="D50" s="441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64"/>
      <c r="AC50" s="190"/>
      <c r="AD50" s="190"/>
      <c r="AE50" s="190"/>
      <c r="AF50" s="190"/>
      <c r="AG50" s="190"/>
      <c r="AH50" s="190"/>
      <c r="AI50" s="190"/>
      <c r="AJ50" s="190"/>
      <c r="AK50" s="190"/>
      <c r="AL50" s="237"/>
      <c r="AM50" s="116"/>
      <c r="AN50" s="253"/>
    </row>
    <row r="51" spans="1:40">
      <c r="A51" s="60"/>
      <c r="B51" s="254"/>
      <c r="D51" s="441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64"/>
      <c r="AC51" s="190"/>
      <c r="AD51" s="190"/>
      <c r="AE51" s="190"/>
      <c r="AF51" s="190"/>
      <c r="AG51" s="190"/>
      <c r="AH51" s="190"/>
      <c r="AI51" s="190"/>
      <c r="AJ51" s="190"/>
      <c r="AK51" s="190"/>
      <c r="AL51" s="237"/>
      <c r="AM51" s="116"/>
      <c r="AN51" s="253"/>
    </row>
    <row r="52" spans="1:40">
      <c r="A52" s="60"/>
      <c r="B52" s="254"/>
      <c r="D52" s="441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64"/>
      <c r="AC52" s="190"/>
      <c r="AD52" s="190"/>
      <c r="AE52" s="190"/>
      <c r="AF52" s="190"/>
      <c r="AG52" s="190"/>
      <c r="AH52" s="190"/>
      <c r="AI52" s="190"/>
      <c r="AJ52" s="190"/>
      <c r="AK52" s="190"/>
      <c r="AL52" s="237"/>
      <c r="AM52" s="116"/>
      <c r="AN52" s="253"/>
    </row>
    <row r="53" spans="1:40">
      <c r="A53" s="60"/>
      <c r="B53" s="254"/>
      <c r="D53" s="441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64"/>
      <c r="AC53" s="190"/>
      <c r="AD53" s="190"/>
      <c r="AE53" s="190"/>
      <c r="AF53" s="190"/>
      <c r="AG53" s="190"/>
      <c r="AH53" s="190"/>
      <c r="AI53" s="190"/>
      <c r="AJ53" s="190"/>
      <c r="AK53" s="190"/>
      <c r="AL53" s="237"/>
      <c r="AM53" s="116"/>
      <c r="AN53" s="253"/>
    </row>
    <row r="54" ht="14.75" spans="1:40">
      <c r="A54" s="60"/>
      <c r="B54" s="254"/>
      <c r="D54" s="441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64"/>
      <c r="AC54" s="190"/>
      <c r="AD54" s="190"/>
      <c r="AE54" s="190"/>
      <c r="AF54" s="190"/>
      <c r="AG54" s="190"/>
      <c r="AH54" s="190"/>
      <c r="AI54" s="190"/>
      <c r="AJ54" s="190"/>
      <c r="AK54" s="190"/>
      <c r="AL54" s="237"/>
      <c r="AM54" s="116"/>
      <c r="AN54" s="253"/>
    </row>
    <row r="55" ht="23.25" customHeight="1" spans="1:40">
      <c r="A55" s="437" t="s">
        <v>94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76"/>
      <c r="AN55" s="249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A55:AM55"/>
  </mergeCells>
  <conditionalFormatting sqref="AM1:AM2;AM4;AM6:AM9;AM56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6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1"/>
  <sheetViews>
    <sheetView view="pageBreakPreview" zoomScale="70" zoomScalePageLayoutView="60" zoomScaleNormal="90" topLeftCell="A55" workbookViewId="0">
      <selection activeCell="D13" sqref="D13"/>
    </sheetView>
  </sheetViews>
  <sheetFormatPr defaultColWidth="9.10909090909091" defaultRowHeight="14"/>
  <cols>
    <col min="1" max="1" width="9.44545454545455" style="33" customWidth="1"/>
    <col min="2" max="2" width="88.7818181818182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14.25" customHeight="1" spans="1:40">
      <c r="A5" s="39" t="s">
        <v>293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6">
      <c r="A6" s="4" t="s">
        <v>173</v>
      </c>
      <c r="F6" s="285"/>
    </row>
    <row r="7" ht="14.75" spans="1:38">
      <c r="A7" s="4"/>
      <c r="E7" s="440" t="s">
        <v>5</v>
      </c>
      <c r="F7" s="440" t="s">
        <v>6</v>
      </c>
      <c r="G7" s="440" t="s">
        <v>7</v>
      </c>
      <c r="H7" s="440" t="s">
        <v>8</v>
      </c>
      <c r="I7" s="440" t="s">
        <v>9</v>
      </c>
      <c r="J7" s="440"/>
      <c r="K7" s="440" t="s">
        <v>11</v>
      </c>
      <c r="L7" s="440" t="s">
        <v>12</v>
      </c>
      <c r="M7" s="440" t="s">
        <v>13</v>
      </c>
      <c r="N7" s="440" t="s">
        <v>14</v>
      </c>
      <c r="O7" s="440" t="s">
        <v>15</v>
      </c>
      <c r="P7" s="440" t="s">
        <v>16</v>
      </c>
      <c r="Q7" s="440" t="s">
        <v>17</v>
      </c>
      <c r="R7" s="440" t="s">
        <v>18</v>
      </c>
      <c r="S7" s="440" t="s">
        <v>19</v>
      </c>
      <c r="T7" s="440" t="s">
        <v>20</v>
      </c>
      <c r="U7" s="440" t="s">
        <v>21</v>
      </c>
      <c r="V7" s="440" t="s">
        <v>22</v>
      </c>
      <c r="W7" s="440" t="s">
        <v>23</v>
      </c>
      <c r="X7" s="440" t="s">
        <v>24</v>
      </c>
      <c r="Y7" s="440" t="s">
        <v>25</v>
      </c>
      <c r="Z7" s="440" t="s">
        <v>26</v>
      </c>
      <c r="AA7" s="440" t="s">
        <v>27</v>
      </c>
      <c r="AB7" s="440" t="s">
        <v>28</v>
      </c>
      <c r="AC7" s="440" t="s">
        <v>29</v>
      </c>
      <c r="AD7" s="440" t="s">
        <v>30</v>
      </c>
      <c r="AE7" s="440" t="s">
        <v>31</v>
      </c>
      <c r="AF7" s="440" t="s">
        <v>32</v>
      </c>
      <c r="AG7" s="440" t="s">
        <v>33</v>
      </c>
      <c r="AH7" s="440" t="s">
        <v>34</v>
      </c>
      <c r="AI7" s="440" t="s">
        <v>35</v>
      </c>
      <c r="AJ7" s="440" t="s">
        <v>36</v>
      </c>
      <c r="AK7" s="440" t="s">
        <v>37</v>
      </c>
      <c r="AL7" s="440" t="s">
        <v>38</v>
      </c>
    </row>
    <row r="8" ht="14.75" spans="1:40">
      <c r="A8" s="41" t="s">
        <v>39</v>
      </c>
      <c r="B8" s="42" t="s">
        <v>40</v>
      </c>
      <c r="C8" s="43" t="s">
        <v>41</v>
      </c>
      <c r="D8" s="485" t="s">
        <v>42</v>
      </c>
      <c r="E8" s="46" t="s">
        <v>43</v>
      </c>
      <c r="F8" s="47" t="s">
        <v>43</v>
      </c>
      <c r="G8" s="47" t="s">
        <v>43</v>
      </c>
      <c r="H8" s="47" t="s">
        <v>43</v>
      </c>
      <c r="I8" s="47" t="s">
        <v>43</v>
      </c>
      <c r="J8" s="47" t="s">
        <v>43</v>
      </c>
      <c r="K8" s="47" t="s">
        <v>43</v>
      </c>
      <c r="L8" s="47" t="s">
        <v>43</v>
      </c>
      <c r="M8" s="47" t="s">
        <v>43</v>
      </c>
      <c r="N8" s="47" t="s">
        <v>43</v>
      </c>
      <c r="O8" s="47" t="s">
        <v>43</v>
      </c>
      <c r="P8" s="47" t="s">
        <v>43</v>
      </c>
      <c r="Q8" s="47" t="s">
        <v>43</v>
      </c>
      <c r="R8" s="47" t="s">
        <v>43</v>
      </c>
      <c r="S8" s="47" t="s">
        <v>43</v>
      </c>
      <c r="T8" s="47" t="s">
        <v>43</v>
      </c>
      <c r="U8" s="47" t="s">
        <v>43</v>
      </c>
      <c r="V8" s="47" t="s">
        <v>43</v>
      </c>
      <c r="W8" s="47" t="s">
        <v>43</v>
      </c>
      <c r="X8" s="47" t="s">
        <v>43</v>
      </c>
      <c r="Y8" s="47" t="s">
        <v>43</v>
      </c>
      <c r="Z8" s="47" t="s">
        <v>43</v>
      </c>
      <c r="AA8" s="47" t="s">
        <v>43</v>
      </c>
      <c r="AB8" s="45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45" t="s">
        <v>43</v>
      </c>
      <c r="AJ8" s="89" t="s">
        <v>44</v>
      </c>
      <c r="AK8" s="89" t="s">
        <v>44</v>
      </c>
      <c r="AL8" s="47" t="s">
        <v>44</v>
      </c>
      <c r="AM8" s="114" t="s">
        <v>175</v>
      </c>
      <c r="AN8" s="115" t="s">
        <v>236</v>
      </c>
    </row>
    <row r="9" s="484" customFormat="1" ht="21.75" customHeight="1" spans="1:40">
      <c r="A9" s="60">
        <v>2100</v>
      </c>
      <c r="B9" s="486" t="s">
        <v>294</v>
      </c>
      <c r="C9" s="173"/>
      <c r="D9" s="487"/>
      <c r="E9" s="253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116"/>
      <c r="AN9" s="117"/>
    </row>
    <row r="10" ht="21.75" customHeight="1" spans="1:40">
      <c r="A10" s="488" t="s">
        <v>295</v>
      </c>
      <c r="B10" s="489" t="s">
        <v>296</v>
      </c>
      <c r="C10" s="490"/>
      <c r="D10" s="491"/>
      <c r="E10" s="253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32"/>
      <c r="AC10" s="332"/>
      <c r="AD10" s="332"/>
      <c r="AE10" s="332"/>
      <c r="AF10" s="332"/>
      <c r="AG10" s="332"/>
      <c r="AH10" s="332"/>
      <c r="AI10" s="332"/>
      <c r="AJ10" s="332"/>
      <c r="AK10" s="512">
        <v>65</v>
      </c>
      <c r="AL10" s="332"/>
      <c r="AM10" s="116"/>
      <c r="AN10" s="117"/>
    </row>
    <row r="11" ht="25.95" customHeight="1" spans="1:40">
      <c r="A11" s="492" t="s">
        <v>67</v>
      </c>
      <c r="B11" s="493" t="s">
        <v>297</v>
      </c>
      <c r="C11" s="490"/>
      <c r="D11" s="491"/>
      <c r="E11" s="253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32"/>
      <c r="AC11" s="332"/>
      <c r="AD11" s="332"/>
      <c r="AE11" s="332"/>
      <c r="AF11" s="332"/>
      <c r="AG11" s="332"/>
      <c r="AH11" s="332"/>
      <c r="AI11" s="332"/>
      <c r="AJ11" s="332"/>
      <c r="AK11" s="512"/>
      <c r="AL11" s="332"/>
      <c r="AM11" s="116"/>
      <c r="AN11" s="117"/>
    </row>
    <row r="12" ht="12.45" customHeight="1" spans="1:40">
      <c r="A12" s="494"/>
      <c r="B12" s="495"/>
      <c r="C12" s="496"/>
      <c r="D12" s="497"/>
      <c r="E12" s="253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32"/>
      <c r="AC12" s="332"/>
      <c r="AD12" s="332"/>
      <c r="AE12" s="332"/>
      <c r="AF12" s="332"/>
      <c r="AG12" s="332"/>
      <c r="AH12" s="332"/>
      <c r="AI12" s="332"/>
      <c r="AJ12" s="332"/>
      <c r="AK12" s="513"/>
      <c r="AL12" s="332"/>
      <c r="AM12" s="116"/>
      <c r="AN12" s="117"/>
    </row>
    <row r="13" ht="21.75" customHeight="1" spans="1:40">
      <c r="A13" s="488" t="s">
        <v>67</v>
      </c>
      <c r="B13" s="489" t="s">
        <v>298</v>
      </c>
      <c r="C13" s="490" t="s">
        <v>226</v>
      </c>
      <c r="D13" s="491">
        <v>920</v>
      </c>
      <c r="E13" s="253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32"/>
      <c r="AC13" s="332"/>
      <c r="AD13" s="332"/>
      <c r="AE13" s="332"/>
      <c r="AF13" s="332"/>
      <c r="AG13" s="332"/>
      <c r="AH13" s="332"/>
      <c r="AI13" s="332"/>
      <c r="AJ13" s="332"/>
      <c r="AK13" s="512">
        <v>85</v>
      </c>
      <c r="AL13" s="332"/>
      <c r="AM13" s="116"/>
      <c r="AN13" s="117"/>
    </row>
    <row r="14" ht="9.45" customHeight="1" spans="1:40">
      <c r="A14" s="488"/>
      <c r="B14" s="489"/>
      <c r="C14" s="490"/>
      <c r="D14" s="491"/>
      <c r="E14" s="253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32"/>
      <c r="AC14" s="332"/>
      <c r="AD14" s="332"/>
      <c r="AE14" s="332"/>
      <c r="AF14" s="332"/>
      <c r="AG14" s="332"/>
      <c r="AH14" s="332"/>
      <c r="AI14" s="332"/>
      <c r="AJ14" s="332"/>
      <c r="AK14" s="512"/>
      <c r="AL14" s="332"/>
      <c r="AM14" s="116"/>
      <c r="AN14" s="117"/>
    </row>
    <row r="15" ht="28.2" customHeight="1" spans="1:40">
      <c r="A15" s="492" t="s">
        <v>67</v>
      </c>
      <c r="B15" s="493" t="s">
        <v>299</v>
      </c>
      <c r="C15" s="490" t="s">
        <v>226</v>
      </c>
      <c r="D15" s="491">
        <v>46</v>
      </c>
      <c r="E15" s="253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32"/>
      <c r="AC15" s="332"/>
      <c r="AD15" s="332"/>
      <c r="AE15" s="332"/>
      <c r="AF15" s="332"/>
      <c r="AG15" s="332"/>
      <c r="AH15" s="332"/>
      <c r="AI15" s="332"/>
      <c r="AJ15" s="332"/>
      <c r="AK15" s="512">
        <v>350</v>
      </c>
      <c r="AL15" s="332"/>
      <c r="AM15" s="116"/>
      <c r="AN15" s="117"/>
    </row>
    <row r="16" ht="12.45" customHeight="1" spans="1:40">
      <c r="A16" s="60"/>
      <c r="B16" s="323"/>
      <c r="C16" s="173"/>
      <c r="D16" s="487"/>
      <c r="E16" s="253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116"/>
      <c r="AN16" s="117"/>
    </row>
    <row r="17" s="484" customFormat="1" ht="21.75" customHeight="1" spans="1:40">
      <c r="A17" s="410"/>
      <c r="B17" s="196"/>
      <c r="C17" s="411"/>
      <c r="D17" s="498"/>
      <c r="E17" s="499"/>
      <c r="F17" s="500"/>
      <c r="G17" s="500">
        <v>25</v>
      </c>
      <c r="H17" s="500">
        <v>55</v>
      </c>
      <c r="I17" s="500">
        <v>40</v>
      </c>
      <c r="J17" s="500">
        <v>40</v>
      </c>
      <c r="K17" s="500">
        <v>15</v>
      </c>
      <c r="L17" s="500">
        <v>50</v>
      </c>
      <c r="M17" s="500"/>
      <c r="N17" s="500"/>
      <c r="O17" s="500"/>
      <c r="P17" s="500"/>
      <c r="Q17" s="500">
        <v>65</v>
      </c>
      <c r="R17" s="500"/>
      <c r="S17" s="500"/>
      <c r="T17" s="500">
        <v>35</v>
      </c>
      <c r="U17" s="500">
        <v>40</v>
      </c>
      <c r="V17" s="500">
        <v>120</v>
      </c>
      <c r="W17" s="500"/>
      <c r="X17" s="500">
        <v>65.35</v>
      </c>
      <c r="Y17" s="500">
        <v>114</v>
      </c>
      <c r="Z17" s="500">
        <v>50</v>
      </c>
      <c r="AA17" s="500"/>
      <c r="AB17" s="511">
        <v>50</v>
      </c>
      <c r="AC17" s="511">
        <v>40</v>
      </c>
      <c r="AD17" s="511">
        <v>45</v>
      </c>
      <c r="AE17" s="511">
        <v>50</v>
      </c>
      <c r="AF17" s="511">
        <v>25</v>
      </c>
      <c r="AG17" s="511">
        <v>40</v>
      </c>
      <c r="AH17" s="511">
        <v>15</v>
      </c>
      <c r="AI17" s="511">
        <v>15</v>
      </c>
      <c r="AJ17" s="511">
        <v>35</v>
      </c>
      <c r="AK17" s="514">
        <v>35</v>
      </c>
      <c r="AL17" s="511">
        <v>50</v>
      </c>
      <c r="AM17" s="169"/>
      <c r="AN17" s="170"/>
    </row>
    <row r="18" ht="8.7" customHeight="1" spans="1:40">
      <c r="A18" s="60"/>
      <c r="B18" s="323"/>
      <c r="C18" s="173"/>
      <c r="D18" s="501"/>
      <c r="E18" s="253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116"/>
      <c r="AN18" s="117"/>
    </row>
    <row r="19" ht="21.75" customHeight="1" spans="1:40">
      <c r="A19" s="60">
        <v>21.03</v>
      </c>
      <c r="B19" s="191" t="s">
        <v>300</v>
      </c>
      <c r="C19" s="173"/>
      <c r="D19" s="501"/>
      <c r="E19" s="68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116"/>
      <c r="AN19" s="117"/>
    </row>
    <row r="20" ht="21.75" customHeight="1" spans="1:40">
      <c r="A20" s="63" t="s">
        <v>81</v>
      </c>
      <c r="B20" s="473" t="s">
        <v>301</v>
      </c>
      <c r="C20" s="173"/>
      <c r="D20" s="501"/>
      <c r="E20" s="68"/>
      <c r="F20" s="102"/>
      <c r="G20" s="102"/>
      <c r="H20" s="102"/>
      <c r="I20" s="102">
        <v>110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116"/>
      <c r="AN20" s="117"/>
    </row>
    <row r="21" ht="21.75" customHeight="1" spans="1:40">
      <c r="A21" s="265"/>
      <c r="B21" s="473" t="s">
        <v>302</v>
      </c>
      <c r="C21" s="173"/>
      <c r="D21" s="501"/>
      <c r="E21" s="68"/>
      <c r="F21" s="102"/>
      <c r="G21" s="102"/>
      <c r="H21" s="102"/>
      <c r="I21" s="102">
        <v>120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116"/>
      <c r="AN21" s="117"/>
    </row>
    <row r="22" ht="21.75" customHeight="1" spans="1:40">
      <c r="A22" s="63" t="s">
        <v>303</v>
      </c>
      <c r="B22" s="473" t="s">
        <v>304</v>
      </c>
      <c r="C22" s="173" t="s">
        <v>226</v>
      </c>
      <c r="D22" s="337">
        <v>23</v>
      </c>
      <c r="E22" s="68"/>
      <c r="F22" s="102"/>
      <c r="G22" s="102"/>
      <c r="H22" s="102">
        <v>55</v>
      </c>
      <c r="I22" s="102"/>
      <c r="J22" s="102"/>
      <c r="K22" s="102"/>
      <c r="L22" s="102"/>
      <c r="M22" s="102">
        <v>75</v>
      </c>
      <c r="N22" s="102"/>
      <c r="O22" s="102">
        <v>55</v>
      </c>
      <c r="P22" s="102"/>
      <c r="Q22" s="102">
        <v>65</v>
      </c>
      <c r="R22" s="102"/>
      <c r="S22" s="102"/>
      <c r="T22" s="102"/>
      <c r="U22" s="102"/>
      <c r="V22" s="102"/>
      <c r="W22" s="102"/>
      <c r="X22" s="102">
        <v>150</v>
      </c>
      <c r="Y22" s="102"/>
      <c r="Z22" s="102"/>
      <c r="AA22" s="102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116"/>
      <c r="AN22" s="117"/>
    </row>
    <row r="23" ht="21.75" customHeight="1" spans="1:40">
      <c r="A23" s="63" t="s">
        <v>84</v>
      </c>
      <c r="B23" s="473" t="s">
        <v>305</v>
      </c>
      <c r="C23" s="173"/>
      <c r="D23" s="501"/>
      <c r="E23" s="68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331"/>
      <c r="AC23" s="331"/>
      <c r="AD23" s="331"/>
      <c r="AE23" s="331"/>
      <c r="AF23" s="331"/>
      <c r="AG23" s="331"/>
      <c r="AH23" s="331"/>
      <c r="AI23" s="331"/>
      <c r="AJ23" s="331"/>
      <c r="AK23" s="515"/>
      <c r="AL23" s="331"/>
      <c r="AM23" s="116"/>
      <c r="AN23" s="117"/>
    </row>
    <row r="24" ht="21.75" customHeight="1" spans="1:40">
      <c r="A24" s="265"/>
      <c r="B24" s="473" t="s">
        <v>306</v>
      </c>
      <c r="C24" s="173" t="s">
        <v>226</v>
      </c>
      <c r="D24" s="337">
        <v>2.3</v>
      </c>
      <c r="E24" s="68"/>
      <c r="F24" s="102"/>
      <c r="G24" s="102"/>
      <c r="H24" s="102">
        <v>295</v>
      </c>
      <c r="I24" s="102"/>
      <c r="J24" s="102"/>
      <c r="K24" s="102">
        <v>400</v>
      </c>
      <c r="L24" s="102"/>
      <c r="M24" s="102">
        <v>75</v>
      </c>
      <c r="N24" s="102"/>
      <c r="O24" s="102">
        <v>58</v>
      </c>
      <c r="P24" s="102"/>
      <c r="Q24" s="102">
        <v>900</v>
      </c>
      <c r="R24" s="102"/>
      <c r="S24" s="102"/>
      <c r="T24" s="102"/>
      <c r="U24" s="102"/>
      <c r="V24" s="102"/>
      <c r="W24" s="102"/>
      <c r="X24" s="102">
        <v>280</v>
      </c>
      <c r="Y24" s="102"/>
      <c r="Z24" s="102"/>
      <c r="AA24" s="102"/>
      <c r="AB24" s="331"/>
      <c r="AC24" s="331"/>
      <c r="AD24" s="331"/>
      <c r="AE24" s="331"/>
      <c r="AF24" s="331"/>
      <c r="AG24" s="331"/>
      <c r="AH24" s="331"/>
      <c r="AI24" s="331"/>
      <c r="AJ24" s="331"/>
      <c r="AK24" s="515"/>
      <c r="AL24" s="331"/>
      <c r="AM24" s="116"/>
      <c r="AN24" s="117"/>
    </row>
    <row r="25" ht="8.7" customHeight="1" spans="1:40">
      <c r="A25" s="265"/>
      <c r="B25" s="473"/>
      <c r="C25" s="173"/>
      <c r="D25" s="501"/>
      <c r="E25" s="68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116"/>
      <c r="AN25" s="117"/>
    </row>
    <row r="26" ht="21.75" customHeight="1" spans="1:40">
      <c r="A26" s="60">
        <v>21.06</v>
      </c>
      <c r="B26" s="473" t="s">
        <v>307</v>
      </c>
      <c r="C26" s="173"/>
      <c r="D26" s="501"/>
      <c r="E26" s="68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116"/>
      <c r="AN26" s="117"/>
    </row>
    <row r="27" ht="21.75" customHeight="1" spans="1:40">
      <c r="A27" s="139"/>
      <c r="B27" s="502" t="s">
        <v>308</v>
      </c>
      <c r="C27" s="173"/>
      <c r="D27" s="501"/>
      <c r="E27" s="68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116"/>
      <c r="AN27" s="117"/>
    </row>
    <row r="28" ht="21.75" customHeight="1" spans="1:40">
      <c r="A28" s="198" t="s">
        <v>84</v>
      </c>
      <c r="B28" s="502" t="s">
        <v>309</v>
      </c>
      <c r="C28" s="173"/>
      <c r="D28" s="501"/>
      <c r="E28" s="68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116"/>
      <c r="AN28" s="117"/>
    </row>
    <row r="29" ht="21.75" customHeight="1" spans="1:40">
      <c r="A29" s="198" t="s">
        <v>303</v>
      </c>
      <c r="B29" s="502" t="s">
        <v>310</v>
      </c>
      <c r="C29" s="173" t="s">
        <v>226</v>
      </c>
      <c r="D29" s="337">
        <v>46</v>
      </c>
      <c r="E29" s="68"/>
      <c r="F29" s="102"/>
      <c r="G29" s="102"/>
      <c r="H29" s="102"/>
      <c r="I29" s="102"/>
      <c r="J29" s="102"/>
      <c r="K29" s="102"/>
      <c r="L29" s="102"/>
      <c r="M29" s="102"/>
      <c r="N29" s="102"/>
      <c r="O29" s="102">
        <v>66</v>
      </c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331"/>
      <c r="AC29" s="331">
        <v>600</v>
      </c>
      <c r="AD29" s="331">
        <v>360</v>
      </c>
      <c r="AE29" s="331"/>
      <c r="AF29" s="331">
        <v>650</v>
      </c>
      <c r="AG29" s="331"/>
      <c r="AH29" s="331">
        <v>435</v>
      </c>
      <c r="AI29" s="331">
        <v>435</v>
      </c>
      <c r="AJ29" s="331"/>
      <c r="AK29" s="331"/>
      <c r="AL29" s="331"/>
      <c r="AM29" s="116"/>
      <c r="AN29" s="117"/>
    </row>
    <row r="30" ht="21.75" customHeight="1" spans="1:40">
      <c r="A30" s="139"/>
      <c r="B30" s="502" t="s">
        <v>311</v>
      </c>
      <c r="C30" s="173"/>
      <c r="D30" s="501"/>
      <c r="E30" s="68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116"/>
      <c r="AN30" s="117"/>
    </row>
    <row r="31" ht="12.45" customHeight="1" spans="1:40">
      <c r="A31" s="191"/>
      <c r="C31" s="173"/>
      <c r="D31" s="501"/>
      <c r="E31" s="68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116"/>
      <c r="AN31" s="117"/>
    </row>
    <row r="32" ht="21.75" customHeight="1" spans="1:40">
      <c r="A32" s="191">
        <v>21.08</v>
      </c>
      <c r="B32" s="502" t="s">
        <v>312</v>
      </c>
      <c r="C32" s="173"/>
      <c r="D32" s="501"/>
      <c r="E32" s="68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116"/>
      <c r="AN32" s="117"/>
    </row>
    <row r="33" ht="21.75" customHeight="1" spans="1:40">
      <c r="A33" s="198" t="s">
        <v>313</v>
      </c>
      <c r="B33" s="33" t="s">
        <v>314</v>
      </c>
      <c r="C33" s="173"/>
      <c r="D33" s="501"/>
      <c r="E33" s="68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116"/>
      <c r="AN33" s="117"/>
    </row>
    <row r="34" ht="21.75" customHeight="1" spans="1:40">
      <c r="A34" s="139"/>
      <c r="B34" s="33" t="s">
        <v>315</v>
      </c>
      <c r="C34" s="173"/>
      <c r="D34" s="501"/>
      <c r="E34" s="68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116"/>
      <c r="AN34" s="117"/>
    </row>
    <row r="35" ht="21.75" customHeight="1" spans="1:40">
      <c r="A35" s="198" t="s">
        <v>303</v>
      </c>
      <c r="B35" s="33" t="s">
        <v>316</v>
      </c>
      <c r="C35" s="173" t="s">
        <v>190</v>
      </c>
      <c r="D35" s="503">
        <v>200</v>
      </c>
      <c r="E35" s="68"/>
      <c r="F35" s="102"/>
      <c r="G35" s="102"/>
      <c r="H35" s="102"/>
      <c r="I35" s="102"/>
      <c r="J35" s="102"/>
      <c r="K35" s="102">
        <v>160</v>
      </c>
      <c r="L35" s="102"/>
      <c r="M35" s="102"/>
      <c r="N35" s="102"/>
      <c r="O35" s="102">
        <v>320</v>
      </c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331"/>
      <c r="AC35" s="331">
        <v>82</v>
      </c>
      <c r="AD35" s="331">
        <v>150</v>
      </c>
      <c r="AE35" s="331"/>
      <c r="AF35" s="331">
        <v>105</v>
      </c>
      <c r="AG35" s="331"/>
      <c r="AH35" s="331">
        <v>105</v>
      </c>
      <c r="AI35" s="331">
        <v>105</v>
      </c>
      <c r="AJ35" s="331"/>
      <c r="AK35" s="331"/>
      <c r="AL35" s="331"/>
      <c r="AM35" s="116"/>
      <c r="AN35" s="117"/>
    </row>
    <row r="36" ht="11.7" customHeight="1" spans="1:40">
      <c r="A36" s="191"/>
      <c r="C36" s="173"/>
      <c r="D36" s="501"/>
      <c r="E36" s="68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116"/>
      <c r="AN36" s="117"/>
    </row>
    <row r="37" ht="21.75" customHeight="1" spans="1:40">
      <c r="A37" s="504">
        <v>21.1</v>
      </c>
      <c r="B37" s="33" t="s">
        <v>317</v>
      </c>
      <c r="C37" s="173"/>
      <c r="D37" s="501"/>
      <c r="E37" s="68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116"/>
      <c r="AN37" s="117"/>
    </row>
    <row r="38" ht="21.75" customHeight="1" spans="1:40">
      <c r="A38" s="198" t="s">
        <v>81</v>
      </c>
      <c r="B38" s="33" t="s">
        <v>318</v>
      </c>
      <c r="C38" s="173"/>
      <c r="D38" s="501"/>
      <c r="E38" s="68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116"/>
      <c r="AN38" s="117"/>
    </row>
    <row r="39" ht="21.75" customHeight="1" spans="1:40">
      <c r="A39" s="198" t="s">
        <v>303</v>
      </c>
      <c r="B39" s="33" t="s">
        <v>319</v>
      </c>
      <c r="C39" s="173" t="s">
        <v>126</v>
      </c>
      <c r="D39" s="503">
        <v>200</v>
      </c>
      <c r="E39" s="68"/>
      <c r="F39" s="102"/>
      <c r="G39" s="102"/>
      <c r="H39" s="102"/>
      <c r="I39" s="102"/>
      <c r="J39" s="102"/>
      <c r="K39" s="102">
        <v>60</v>
      </c>
      <c r="L39" s="102"/>
      <c r="M39" s="102"/>
      <c r="N39" s="102"/>
      <c r="O39" s="102">
        <v>45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331"/>
      <c r="AC39" s="331">
        <v>13</v>
      </c>
      <c r="AD39" s="331">
        <v>20</v>
      </c>
      <c r="AE39" s="331"/>
      <c r="AF39" s="331">
        <v>45</v>
      </c>
      <c r="AG39" s="331"/>
      <c r="AH39" s="331">
        <v>18</v>
      </c>
      <c r="AI39" s="331">
        <v>18</v>
      </c>
      <c r="AJ39" s="331"/>
      <c r="AK39" s="331"/>
      <c r="AL39" s="331"/>
      <c r="AM39" s="116"/>
      <c r="AN39" s="117"/>
    </row>
    <row r="40" ht="10.2" customHeight="1" spans="1:40">
      <c r="A40" s="198"/>
      <c r="C40" s="173"/>
      <c r="D40" s="503"/>
      <c r="E40" s="68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116"/>
      <c r="AN40" s="117"/>
    </row>
    <row r="41" ht="21.75" customHeight="1" spans="1:40">
      <c r="A41" s="60">
        <v>21.15</v>
      </c>
      <c r="B41" s="172" t="s">
        <v>320</v>
      </c>
      <c r="D41" s="370"/>
      <c r="E41" s="68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116"/>
      <c r="AN41" s="117"/>
    </row>
    <row r="42" ht="21.75" customHeight="1" spans="1:40">
      <c r="A42" s="60"/>
      <c r="B42" s="172" t="s">
        <v>321</v>
      </c>
      <c r="C42" s="34" t="s">
        <v>233</v>
      </c>
      <c r="D42" s="337">
        <v>966</v>
      </c>
      <c r="E42" s="68"/>
      <c r="F42" s="102"/>
      <c r="G42" s="102"/>
      <c r="H42" s="102"/>
      <c r="I42" s="102"/>
      <c r="J42" s="102">
        <v>7.5</v>
      </c>
      <c r="K42" s="102">
        <v>4</v>
      </c>
      <c r="L42" s="102"/>
      <c r="M42" s="102"/>
      <c r="N42" s="102"/>
      <c r="O42" s="102"/>
      <c r="P42" s="102"/>
      <c r="Q42" s="102"/>
      <c r="R42" s="102"/>
      <c r="S42" s="102">
        <v>8</v>
      </c>
      <c r="T42" s="102">
        <v>14</v>
      </c>
      <c r="U42" s="102"/>
      <c r="V42" s="102"/>
      <c r="W42" s="102"/>
      <c r="X42" s="102"/>
      <c r="Y42" s="102"/>
      <c r="Z42" s="102"/>
      <c r="AA42" s="102"/>
      <c r="AB42" s="331"/>
      <c r="AC42" s="331">
        <v>5</v>
      </c>
      <c r="AD42" s="331">
        <v>6</v>
      </c>
      <c r="AE42" s="331"/>
      <c r="AF42" s="331">
        <v>10</v>
      </c>
      <c r="AG42" s="331"/>
      <c r="AH42" s="331">
        <v>4.95</v>
      </c>
      <c r="AI42" s="331">
        <v>4.95</v>
      </c>
      <c r="AJ42" s="331"/>
      <c r="AK42" s="516">
        <v>10</v>
      </c>
      <c r="AL42" s="331">
        <v>12</v>
      </c>
      <c r="AM42" s="116"/>
      <c r="AN42" s="117"/>
    </row>
    <row r="43" ht="21.75" customHeight="1" spans="1:40">
      <c r="A43" s="198"/>
      <c r="C43" s="173"/>
      <c r="D43" s="503"/>
      <c r="E43" s="68"/>
      <c r="F43" s="102"/>
      <c r="G43" s="102"/>
      <c r="H43" s="102"/>
      <c r="I43" s="102"/>
      <c r="J43" s="102"/>
      <c r="K43" s="102">
        <v>9850</v>
      </c>
      <c r="L43" s="102"/>
      <c r="M43" s="102"/>
      <c r="N43" s="102"/>
      <c r="O43" s="102">
        <v>800</v>
      </c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331"/>
      <c r="AC43" s="331"/>
      <c r="AD43" s="331">
        <v>4350</v>
      </c>
      <c r="AE43" s="331"/>
      <c r="AF43" s="331">
        <v>1500</v>
      </c>
      <c r="AG43" s="331"/>
      <c r="AH43" s="331">
        <v>4350</v>
      </c>
      <c r="AI43" s="331">
        <v>4350</v>
      </c>
      <c r="AJ43" s="331"/>
      <c r="AK43" s="331"/>
      <c r="AL43" s="331"/>
      <c r="AM43" s="116"/>
      <c r="AN43" s="117"/>
    </row>
    <row r="44" ht="21.75" customHeight="1" spans="1:40">
      <c r="A44" s="505"/>
      <c r="B44" s="299"/>
      <c r="C44" s="506"/>
      <c r="D44" s="503"/>
      <c r="E44" s="68"/>
      <c r="F44" s="102"/>
      <c r="G44" s="102"/>
      <c r="H44" s="102"/>
      <c r="I44" s="102"/>
      <c r="J44" s="102"/>
      <c r="K44" s="102">
        <v>7500</v>
      </c>
      <c r="L44" s="102"/>
      <c r="M44" s="102"/>
      <c r="N44" s="102"/>
      <c r="O44" s="102">
        <v>188</v>
      </c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331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116"/>
      <c r="AN44" s="117"/>
    </row>
    <row r="45" ht="15.45" customHeight="1" spans="1:40">
      <c r="A45" s="63"/>
      <c r="B45" s="172"/>
      <c r="C45" s="56"/>
      <c r="D45" s="503"/>
      <c r="E45" s="68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331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116"/>
      <c r="AN45" s="117"/>
    </row>
    <row r="46" ht="21.75" customHeight="1" spans="1:40">
      <c r="A46" s="60"/>
      <c r="B46" s="172"/>
      <c r="C46" s="56"/>
      <c r="D46" s="337"/>
      <c r="E46" s="68"/>
      <c r="F46" s="102"/>
      <c r="G46" s="102"/>
      <c r="H46" s="102"/>
      <c r="I46" s="102"/>
      <c r="J46" s="102"/>
      <c r="K46" s="102">
        <v>275</v>
      </c>
      <c r="L46" s="102"/>
      <c r="M46" s="102"/>
      <c r="N46" s="102"/>
      <c r="O46" s="102">
        <v>58</v>
      </c>
      <c r="P46" s="102"/>
      <c r="Q46" s="102"/>
      <c r="R46" s="102"/>
      <c r="S46" s="102">
        <v>500</v>
      </c>
      <c r="T46" s="102"/>
      <c r="U46" s="102"/>
      <c r="V46" s="102"/>
      <c r="W46" s="102"/>
      <c r="X46" s="102"/>
      <c r="Y46" s="102"/>
      <c r="Z46" s="102"/>
      <c r="AA46" s="102"/>
      <c r="AB46" s="331"/>
      <c r="AC46" s="331">
        <v>50</v>
      </c>
      <c r="AD46" s="331">
        <v>650</v>
      </c>
      <c r="AE46" s="331"/>
      <c r="AF46" s="331">
        <v>1000</v>
      </c>
      <c r="AG46" s="331"/>
      <c r="AH46" s="331">
        <v>650</v>
      </c>
      <c r="AI46" s="331">
        <v>650</v>
      </c>
      <c r="AJ46" s="331"/>
      <c r="AK46" s="331"/>
      <c r="AL46" s="331"/>
      <c r="AM46" s="116"/>
      <c r="AN46" s="117"/>
    </row>
    <row r="47" ht="13.95" customHeight="1" spans="1:40">
      <c r="A47" s="60"/>
      <c r="B47" s="172"/>
      <c r="C47" s="56"/>
      <c r="D47" s="501"/>
      <c r="E47" s="68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116"/>
      <c r="AN47" s="117"/>
    </row>
    <row r="48" ht="21.75" customHeight="1" spans="1:40">
      <c r="A48" s="60"/>
      <c r="B48" s="172"/>
      <c r="D48" s="370"/>
      <c r="E48" s="68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116"/>
      <c r="AN48" s="117"/>
    </row>
    <row r="49" ht="21.75" customHeight="1" spans="1:40">
      <c r="A49" s="60"/>
      <c r="B49" s="172"/>
      <c r="D49" s="337"/>
      <c r="E49" s="68"/>
      <c r="F49" s="102"/>
      <c r="G49" s="102"/>
      <c r="H49" s="102"/>
      <c r="I49" s="102"/>
      <c r="J49" s="102">
        <v>7.5</v>
      </c>
      <c r="K49" s="102">
        <v>4</v>
      </c>
      <c r="L49" s="102"/>
      <c r="M49" s="102"/>
      <c r="N49" s="102"/>
      <c r="O49" s="102"/>
      <c r="P49" s="102"/>
      <c r="Q49" s="102"/>
      <c r="R49" s="102"/>
      <c r="S49" s="102">
        <v>8</v>
      </c>
      <c r="T49" s="102">
        <v>14</v>
      </c>
      <c r="U49" s="102"/>
      <c r="V49" s="102"/>
      <c r="W49" s="102"/>
      <c r="X49" s="102"/>
      <c r="Y49" s="102"/>
      <c r="Z49" s="102"/>
      <c r="AA49" s="102"/>
      <c r="AB49" s="331"/>
      <c r="AC49" s="331">
        <v>5</v>
      </c>
      <c r="AD49" s="331">
        <v>6</v>
      </c>
      <c r="AE49" s="331"/>
      <c r="AF49" s="331">
        <v>10</v>
      </c>
      <c r="AG49" s="331"/>
      <c r="AH49" s="331">
        <v>4.95</v>
      </c>
      <c r="AI49" s="331">
        <v>4.95</v>
      </c>
      <c r="AJ49" s="331"/>
      <c r="AK49" s="516">
        <v>10</v>
      </c>
      <c r="AL49" s="331">
        <v>12</v>
      </c>
      <c r="AM49" s="116"/>
      <c r="AN49" s="117"/>
    </row>
    <row r="50" ht="17.4" customHeight="1" spans="1:40">
      <c r="A50" s="60"/>
      <c r="B50" s="172"/>
      <c r="D50" s="337"/>
      <c r="E50" s="68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331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116"/>
      <c r="AN50" s="117"/>
    </row>
    <row r="51" ht="21.75" customHeight="1" spans="1:40">
      <c r="A51" s="60"/>
      <c r="B51" s="172"/>
      <c r="D51" s="337"/>
      <c r="E51" s="68"/>
      <c r="F51" s="102"/>
      <c r="G51" s="102"/>
      <c r="H51" s="102"/>
      <c r="I51" s="102"/>
      <c r="J51" s="102"/>
      <c r="K51" s="102">
        <v>9000</v>
      </c>
      <c r="L51" s="102"/>
      <c r="M51" s="102"/>
      <c r="N51" s="102"/>
      <c r="O51" s="102">
        <v>400</v>
      </c>
      <c r="P51" s="102"/>
      <c r="Q51" s="102"/>
      <c r="R51" s="102"/>
      <c r="S51" s="102">
        <v>1500</v>
      </c>
      <c r="T51" s="102"/>
      <c r="U51" s="102"/>
      <c r="V51" s="102"/>
      <c r="W51" s="102"/>
      <c r="X51" s="102"/>
      <c r="Y51" s="102"/>
      <c r="Z51" s="102"/>
      <c r="AA51" s="102"/>
      <c r="AB51" s="331"/>
      <c r="AC51" s="331">
        <v>500</v>
      </c>
      <c r="AD51" s="331">
        <v>2500</v>
      </c>
      <c r="AE51" s="331"/>
      <c r="AF51" s="331">
        <v>1000</v>
      </c>
      <c r="AG51" s="331">
        <v>2800</v>
      </c>
      <c r="AH51" s="331">
        <v>2800</v>
      </c>
      <c r="AI51" s="331">
        <v>2800</v>
      </c>
      <c r="AJ51" s="331"/>
      <c r="AK51" s="517"/>
      <c r="AL51" s="331">
        <v>1500</v>
      </c>
      <c r="AM51" s="116"/>
      <c r="AN51" s="117"/>
    </row>
    <row r="52" ht="10.5" customHeight="1" spans="1:40">
      <c r="A52" s="60"/>
      <c r="B52" s="172"/>
      <c r="D52" s="337"/>
      <c r="E52" s="68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331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116"/>
      <c r="AN52" s="117"/>
    </row>
    <row r="53" ht="21.75" customHeight="1" spans="1:40">
      <c r="A53" s="507"/>
      <c r="B53" s="508"/>
      <c r="C53" s="509"/>
      <c r="D53" s="337"/>
      <c r="E53" s="68"/>
      <c r="F53" s="102"/>
      <c r="G53" s="102"/>
      <c r="H53" s="102"/>
      <c r="I53" s="102"/>
      <c r="J53" s="102"/>
      <c r="K53" s="102">
        <v>450</v>
      </c>
      <c r="L53" s="102"/>
      <c r="M53" s="102"/>
      <c r="N53" s="102"/>
      <c r="O53" s="102">
        <v>1200</v>
      </c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331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116"/>
      <c r="AN53" s="117"/>
    </row>
    <row r="54" ht="21.75" customHeight="1" spans="1:40">
      <c r="A54" s="507"/>
      <c r="B54" s="508"/>
      <c r="C54" s="509"/>
      <c r="D54" s="337"/>
      <c r="E54" s="68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331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116"/>
      <c r="AN54" s="117"/>
    </row>
    <row r="55" ht="21.75" customHeight="1" spans="1:40">
      <c r="A55" s="507"/>
      <c r="B55" s="508"/>
      <c r="C55" s="509"/>
      <c r="D55" s="337"/>
      <c r="E55" s="68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331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116"/>
      <c r="AN55" s="117"/>
    </row>
    <row r="56" ht="21.75" customHeight="1" spans="1:40">
      <c r="A56" s="507"/>
      <c r="B56" s="219"/>
      <c r="C56" s="510"/>
      <c r="D56" s="337"/>
      <c r="E56" s="68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331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116"/>
      <c r="AN56" s="117"/>
    </row>
    <row r="57" ht="21.75" customHeight="1" spans="1:40">
      <c r="A57" s="507"/>
      <c r="B57" s="219"/>
      <c r="C57" s="510"/>
      <c r="D57" s="337"/>
      <c r="E57" s="68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331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116"/>
      <c r="AN57" s="117"/>
    </row>
    <row r="58" ht="21.75" customHeight="1" spans="1:40">
      <c r="A58" s="507"/>
      <c r="B58" s="219"/>
      <c r="C58" s="510"/>
      <c r="D58" s="337"/>
      <c r="E58" s="68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331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116"/>
      <c r="AN58" s="117"/>
    </row>
    <row r="59" ht="21.75" customHeight="1" spans="1:40">
      <c r="A59" s="507"/>
      <c r="B59" s="219"/>
      <c r="C59" s="510"/>
      <c r="D59" s="337"/>
      <c r="E59" s="68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331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116"/>
      <c r="AN59" s="117"/>
    </row>
    <row r="60" ht="21.75" customHeight="1" spans="1:40">
      <c r="A60" s="507"/>
      <c r="B60" s="219"/>
      <c r="C60" s="510"/>
      <c r="D60" s="337"/>
      <c r="E60" s="68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331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116"/>
      <c r="AN60" s="117"/>
    </row>
    <row r="61" ht="21.75" customHeight="1" spans="1:40">
      <c r="A61" s="507"/>
      <c r="B61" s="219"/>
      <c r="C61" s="510"/>
      <c r="D61" s="337"/>
      <c r="E61" s="68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331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116"/>
      <c r="AN61" s="117"/>
    </row>
    <row r="62" ht="21.75" customHeight="1" spans="1:40">
      <c r="A62" s="507"/>
      <c r="B62" s="219"/>
      <c r="C62" s="510"/>
      <c r="D62" s="337"/>
      <c r="E62" s="68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331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116"/>
      <c r="AN62" s="117"/>
    </row>
    <row r="63" ht="21.75" customHeight="1" spans="1:40">
      <c r="A63" s="507"/>
      <c r="B63" s="219"/>
      <c r="C63" s="510"/>
      <c r="D63" s="337"/>
      <c r="E63" s="68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331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116"/>
      <c r="AN63" s="117"/>
    </row>
    <row r="64" ht="21.75" customHeight="1" spans="1:40">
      <c r="A64" s="507"/>
      <c r="B64" s="219"/>
      <c r="C64" s="510"/>
      <c r="D64" s="337"/>
      <c r="E64" s="68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331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116"/>
      <c r="AN64" s="117"/>
    </row>
    <row r="65" ht="21.75" customHeight="1" spans="1:40">
      <c r="A65" s="507"/>
      <c r="B65" s="219"/>
      <c r="C65" s="510"/>
      <c r="D65" s="337"/>
      <c r="E65" s="68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331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116"/>
      <c r="AN65" s="117"/>
    </row>
    <row r="66" ht="21.75" customHeight="1" spans="1:40">
      <c r="A66" s="507"/>
      <c r="B66" s="219"/>
      <c r="C66" s="510"/>
      <c r="D66" s="337"/>
      <c r="E66" s="68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331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116"/>
      <c r="AN66" s="117"/>
    </row>
    <row r="67" ht="21.75" customHeight="1" spans="1:40">
      <c r="A67" s="507"/>
      <c r="B67" s="219"/>
      <c r="C67" s="510"/>
      <c r="D67" s="337"/>
      <c r="E67" s="68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331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116"/>
      <c r="AN67" s="117"/>
    </row>
    <row r="68" ht="21.75" customHeight="1" spans="1:40">
      <c r="A68" s="507"/>
      <c r="B68" s="219"/>
      <c r="C68" s="510"/>
      <c r="D68" s="337"/>
      <c r="E68" s="68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331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116"/>
      <c r="AN68" s="117"/>
    </row>
    <row r="69" ht="21.75" customHeight="1" spans="1:40">
      <c r="A69" s="507"/>
      <c r="B69" s="219"/>
      <c r="C69" s="510"/>
      <c r="D69" s="337"/>
      <c r="E69" s="68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331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116"/>
      <c r="AN69" s="117"/>
    </row>
    <row r="70" ht="20.7" customHeight="1" spans="1:40">
      <c r="A70" s="518"/>
      <c r="B70" s="175" t="s">
        <v>94</v>
      </c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76"/>
      <c r="AN70" s="115"/>
    </row>
    <row r="71" spans="1:26">
      <c r="A71" s="4"/>
      <c r="C71" s="35" t="s">
        <v>211</v>
      </c>
      <c r="K71" s="519"/>
      <c r="O71" s="433"/>
      <c r="Y71" s="433"/>
      <c r="Z71" s="433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70:AM70"/>
  </mergeCells>
  <conditionalFormatting sqref="AM1:AM2;AM4;AM6:AM8;AM71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5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84"/>
  <sheetViews>
    <sheetView view="pageBreakPreview" zoomScale="90" zoomScalePageLayoutView="60" zoomScaleNormal="90" workbookViewId="0">
      <selection activeCell="D30" sqref="D30"/>
    </sheetView>
  </sheetViews>
  <sheetFormatPr defaultColWidth="9.10909090909091" defaultRowHeight="14"/>
  <cols>
    <col min="1" max="1" width="9.44545454545455" style="33" customWidth="1"/>
    <col min="2" max="2" width="66.5545454545454" style="33" customWidth="1"/>
    <col min="3" max="3" width="14.3363636363636" style="34" customWidth="1"/>
    <col min="4" max="4" width="18.5545454545455" style="35" customWidth="1"/>
    <col min="5" max="37" width="17.7818181818182" style="36" hidden="1" customWidth="1"/>
    <col min="38" max="38" width="9.21818181818182" style="36" hidden="1" customWidth="1"/>
    <col min="39" max="39" width="19.8909090909091" style="37" customWidth="1"/>
    <col min="40" max="40" width="20.4454545454545" style="37" customWidth="1"/>
    <col min="41" max="41" width="19.4454545454545" style="38" customWidth="1"/>
    <col min="42" max="42" width="15.8909090909091" style="38" customWidth="1"/>
    <col min="43" max="43" width="22" style="38" customWidth="1"/>
    <col min="44" max="44" width="6.44545454545455" style="38" customWidth="1"/>
    <col min="45" max="45" width="7.10909090909091" style="38" customWidth="1"/>
    <col min="46" max="46" width="10" style="38" customWidth="1"/>
    <col min="47" max="47" width="7.33636363636364" style="38" customWidth="1"/>
    <col min="48" max="48" width="9.10909090909091" style="38"/>
    <col min="49" max="49" width="8.44545454545455" style="38" customWidth="1"/>
    <col min="50" max="16384" width="9.10909090909091" style="38"/>
  </cols>
  <sheetData>
    <row r="1" ht="14.4" customHeight="1" spans="1:4">
      <c r="A1" s="4" t="str">
        <f>+'1200'!A1:D1</f>
        <v>MOSES KOTANE LOCAL MUNICIPALITY</v>
      </c>
      <c r="B1" s="4"/>
      <c r="C1" s="4"/>
      <c r="D1" s="4"/>
    </row>
    <row r="2" ht="14.4" customHeight="1" spans="1:4">
      <c r="A2" s="4" t="str">
        <f>+'1200'!A2:D2</f>
        <v>PROJECT: CONSTRUCTION OF TLOKWENG ROADS INTERNAL ROADS PHASE 1 - (4,6 KILOMETERS)</v>
      </c>
      <c r="B2" s="4"/>
      <c r="C2" s="4"/>
      <c r="D2" s="4"/>
    </row>
    <row r="3" ht="14.4" customHeight="1" spans="1:39">
      <c r="A3" s="4" t="str">
        <f>+'1200'!A3:D3</f>
        <v>CONTRACT NO:  002/MKLM/2025/2026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1.75" customHeight="1" spans="1:6">
      <c r="A4" s="4"/>
      <c r="F4" s="470"/>
    </row>
    <row r="5" ht="13.95" customHeight="1" spans="1:40">
      <c r="A5" s="285" t="s">
        <v>322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26">
      <c r="A6" s="4"/>
      <c r="F6" s="285"/>
      <c r="Y6" s="433"/>
      <c r="Z6" s="433"/>
    </row>
    <row r="7" ht="14.75" spans="1:26">
      <c r="A7" s="4" t="s">
        <v>173</v>
      </c>
      <c r="F7" s="285"/>
      <c r="Y7" s="433"/>
      <c r="Z7" s="433"/>
    </row>
    <row r="8" ht="14.75" spans="1:40">
      <c r="A8" s="41" t="s">
        <v>39</v>
      </c>
      <c r="B8" s="42" t="s">
        <v>40</v>
      </c>
      <c r="C8" s="43" t="s">
        <v>41</v>
      </c>
      <c r="D8" s="44" t="s">
        <v>42</v>
      </c>
      <c r="E8" s="47" t="s">
        <v>43</v>
      </c>
      <c r="F8" s="47" t="s">
        <v>43</v>
      </c>
      <c r="G8" s="47" t="s">
        <v>43</v>
      </c>
      <c r="H8" s="47" t="s">
        <v>43</v>
      </c>
      <c r="I8" s="45" t="s">
        <v>43</v>
      </c>
      <c r="J8" s="45" t="s">
        <v>43</v>
      </c>
      <c r="K8" s="45" t="s">
        <v>43</v>
      </c>
      <c r="L8" s="45" t="s">
        <v>43</v>
      </c>
      <c r="M8" s="45" t="s">
        <v>43</v>
      </c>
      <c r="N8" s="45" t="s">
        <v>43</v>
      </c>
      <c r="O8" s="45" t="s">
        <v>43</v>
      </c>
      <c r="P8" s="45" t="s">
        <v>43</v>
      </c>
      <c r="Q8" s="45" t="s">
        <v>43</v>
      </c>
      <c r="R8" s="45" t="s">
        <v>43</v>
      </c>
      <c r="S8" s="45" t="s">
        <v>43</v>
      </c>
      <c r="T8" s="45" t="s">
        <v>43</v>
      </c>
      <c r="U8" s="45" t="s">
        <v>43</v>
      </c>
      <c r="V8" s="45" t="s">
        <v>43</v>
      </c>
      <c r="W8" s="45" t="s">
        <v>43</v>
      </c>
      <c r="X8" s="45" t="s">
        <v>43</v>
      </c>
      <c r="Y8" s="45" t="s">
        <v>43</v>
      </c>
      <c r="Z8" s="45" t="s">
        <v>43</v>
      </c>
      <c r="AA8" s="45" t="s">
        <v>43</v>
      </c>
      <c r="AB8" s="45" t="s">
        <v>43</v>
      </c>
      <c r="AC8" s="47" t="s">
        <v>43</v>
      </c>
      <c r="AD8" s="47" t="s">
        <v>43</v>
      </c>
      <c r="AE8" s="47" t="s">
        <v>43</v>
      </c>
      <c r="AF8" s="47" t="s">
        <v>43</v>
      </c>
      <c r="AG8" s="47" t="s">
        <v>43</v>
      </c>
      <c r="AH8" s="47" t="s">
        <v>43</v>
      </c>
      <c r="AI8" s="89" t="s">
        <v>43</v>
      </c>
      <c r="AJ8" s="89" t="s">
        <v>44</v>
      </c>
      <c r="AK8" s="89" t="s">
        <v>44</v>
      </c>
      <c r="AL8" s="89" t="s">
        <v>44</v>
      </c>
      <c r="AM8" s="168" t="s">
        <v>175</v>
      </c>
      <c r="AN8" s="115" t="s">
        <v>236</v>
      </c>
    </row>
    <row r="9" spans="1:40">
      <c r="A9" s="191">
        <v>2200</v>
      </c>
      <c r="B9" s="286" t="s">
        <v>323</v>
      </c>
      <c r="C9" s="173"/>
      <c r="E9" s="344"/>
      <c r="F9" s="344"/>
      <c r="G9" s="344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44"/>
      <c r="AM9" s="116"/>
      <c r="AN9" s="117"/>
    </row>
    <row r="10" spans="1:40">
      <c r="A10" s="191"/>
      <c r="C10" s="173"/>
      <c r="E10" s="344"/>
      <c r="F10" s="344"/>
      <c r="G10" s="344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44"/>
      <c r="AM10" s="116"/>
      <c r="AN10" s="117"/>
    </row>
    <row r="11" spans="1:40">
      <c r="A11" s="60">
        <v>22.05</v>
      </c>
      <c r="B11" s="172" t="s">
        <v>324</v>
      </c>
      <c r="D11" s="370"/>
      <c r="E11" s="333"/>
      <c r="F11" s="102"/>
      <c r="G11" s="102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2"/>
      <c r="AD11" s="332"/>
      <c r="AE11" s="332"/>
      <c r="AF11" s="332"/>
      <c r="AG11" s="332"/>
      <c r="AH11" s="332"/>
      <c r="AI11" s="332"/>
      <c r="AJ11" s="332"/>
      <c r="AK11" s="37"/>
      <c r="AL11" s="474"/>
      <c r="AM11" s="116"/>
      <c r="AN11" s="117"/>
    </row>
    <row r="12" spans="1:40">
      <c r="A12" s="63" t="s">
        <v>84</v>
      </c>
      <c r="B12" s="172" t="s">
        <v>325</v>
      </c>
      <c r="D12" s="370"/>
      <c r="E12" s="333"/>
      <c r="F12" s="102"/>
      <c r="G12" s="102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2"/>
      <c r="AD12" s="332"/>
      <c r="AE12" s="332"/>
      <c r="AF12" s="332"/>
      <c r="AG12" s="332"/>
      <c r="AH12" s="332"/>
      <c r="AI12" s="332"/>
      <c r="AJ12" s="332"/>
      <c r="AK12" s="37"/>
      <c r="AL12" s="37"/>
      <c r="AM12" s="116"/>
      <c r="AN12" s="117"/>
    </row>
    <row r="13" spans="1:40">
      <c r="A13" s="60" t="s">
        <v>211</v>
      </c>
      <c r="B13" s="172" t="s">
        <v>326</v>
      </c>
      <c r="C13" s="56"/>
      <c r="D13" s="337"/>
      <c r="E13" s="333"/>
      <c r="F13" s="102"/>
      <c r="G13" s="102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475"/>
      <c r="AL13" s="474"/>
      <c r="AM13" s="116"/>
      <c r="AN13" s="117"/>
    </row>
    <row r="14" spans="1:40">
      <c r="A14" s="60"/>
      <c r="B14" s="172" t="s">
        <v>327</v>
      </c>
      <c r="C14" s="56" t="s">
        <v>190</v>
      </c>
      <c r="D14" s="337">
        <v>10</v>
      </c>
      <c r="E14" s="333"/>
      <c r="F14" s="102"/>
      <c r="G14" s="102"/>
      <c r="H14" s="331"/>
      <c r="I14" s="331">
        <v>1500</v>
      </c>
      <c r="J14" s="331"/>
      <c r="K14" s="331"/>
      <c r="L14" s="331"/>
      <c r="M14" s="331">
        <v>150</v>
      </c>
      <c r="N14" s="331"/>
      <c r="O14" s="331">
        <v>2800</v>
      </c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>
        <v>3500</v>
      </c>
      <c r="AG14" s="331"/>
      <c r="AH14" s="331">
        <v>5890</v>
      </c>
      <c r="AI14" s="331">
        <v>5890</v>
      </c>
      <c r="AJ14" s="331"/>
      <c r="AK14" s="475">
        <v>2800</v>
      </c>
      <c r="AL14" s="474">
        <v>1700</v>
      </c>
      <c r="AM14" s="116"/>
      <c r="AN14" s="117"/>
    </row>
    <row r="15" spans="1:40">
      <c r="A15" s="60"/>
      <c r="B15" s="172" t="s">
        <v>328</v>
      </c>
      <c r="C15" s="56" t="s">
        <v>190</v>
      </c>
      <c r="D15" s="337">
        <v>20</v>
      </c>
      <c r="E15" s="333"/>
      <c r="F15" s="102"/>
      <c r="G15" s="102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2"/>
      <c r="AD15" s="332"/>
      <c r="AE15" s="332"/>
      <c r="AF15" s="332"/>
      <c r="AG15" s="332"/>
      <c r="AH15" s="332"/>
      <c r="AI15" s="332"/>
      <c r="AJ15" s="332"/>
      <c r="AK15" s="475"/>
      <c r="AL15" s="474"/>
      <c r="AM15" s="116"/>
      <c r="AN15" s="117"/>
    </row>
    <row r="16" spans="1:40">
      <c r="A16" s="60"/>
      <c r="B16" s="172" t="s">
        <v>329</v>
      </c>
      <c r="C16" s="56" t="s">
        <v>190</v>
      </c>
      <c r="D16" s="337">
        <v>120</v>
      </c>
      <c r="E16" s="333"/>
      <c r="F16" s="102"/>
      <c r="G16" s="102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>
        <v>3200</v>
      </c>
      <c r="Y16" s="331"/>
      <c r="Z16" s="331"/>
      <c r="AA16" s="331"/>
      <c r="AB16" s="331"/>
      <c r="AC16" s="332"/>
      <c r="AD16" s="332"/>
      <c r="AE16" s="332"/>
      <c r="AF16" s="332"/>
      <c r="AG16" s="332"/>
      <c r="AH16" s="332"/>
      <c r="AI16" s="332"/>
      <c r="AJ16" s="332"/>
      <c r="AK16" s="475"/>
      <c r="AL16" s="37"/>
      <c r="AM16" s="116"/>
      <c r="AN16" s="117"/>
    </row>
    <row r="17" spans="1:40">
      <c r="A17" s="60"/>
      <c r="B17" s="172"/>
      <c r="C17" s="56"/>
      <c r="D17" s="337"/>
      <c r="E17" s="102"/>
      <c r="F17" s="102"/>
      <c r="G17" s="102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2"/>
      <c r="AD17" s="332"/>
      <c r="AE17" s="332"/>
      <c r="AF17" s="332"/>
      <c r="AG17" s="332"/>
      <c r="AH17" s="332"/>
      <c r="AI17" s="332"/>
      <c r="AJ17" s="332"/>
      <c r="AK17" s="37"/>
      <c r="AL17" s="474"/>
      <c r="AM17" s="116"/>
      <c r="AN17" s="117"/>
    </row>
    <row r="18" spans="1:40">
      <c r="A18" s="191"/>
      <c r="C18" s="173"/>
      <c r="D18" s="268"/>
      <c r="E18" s="102"/>
      <c r="F18" s="102"/>
      <c r="G18" s="102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2"/>
      <c r="AD18" s="332"/>
      <c r="AE18" s="332"/>
      <c r="AF18" s="332"/>
      <c r="AG18" s="332"/>
      <c r="AH18" s="332"/>
      <c r="AI18" s="332"/>
      <c r="AJ18" s="332"/>
      <c r="AK18" s="37"/>
      <c r="AL18" s="474"/>
      <c r="AM18" s="116"/>
      <c r="AN18" s="117"/>
    </row>
    <row r="19" spans="1:40">
      <c r="A19" s="191">
        <v>22.07</v>
      </c>
      <c r="B19" s="172" t="s">
        <v>330</v>
      </c>
      <c r="C19" s="173"/>
      <c r="D19" s="268"/>
      <c r="E19" s="102"/>
      <c r="F19" s="102"/>
      <c r="G19" s="102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2"/>
      <c r="AD19" s="332"/>
      <c r="AE19" s="332"/>
      <c r="AF19" s="332"/>
      <c r="AG19" s="332"/>
      <c r="AH19" s="332"/>
      <c r="AI19" s="332"/>
      <c r="AJ19" s="332"/>
      <c r="AK19" s="37"/>
      <c r="AL19" s="474"/>
      <c r="AM19" s="116"/>
      <c r="AN19" s="117"/>
    </row>
    <row r="20" spans="1:40">
      <c r="A20" s="191"/>
      <c r="B20" s="172"/>
      <c r="C20" s="173"/>
      <c r="D20" s="268"/>
      <c r="E20" s="102"/>
      <c r="F20" s="102"/>
      <c r="G20" s="102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2"/>
      <c r="AD20" s="332"/>
      <c r="AE20" s="332"/>
      <c r="AF20" s="332"/>
      <c r="AG20" s="332"/>
      <c r="AH20" s="332"/>
      <c r="AI20" s="332"/>
      <c r="AJ20" s="332"/>
      <c r="AK20" s="37"/>
      <c r="AL20" s="476"/>
      <c r="AM20" s="116"/>
      <c r="AN20" s="117"/>
    </row>
    <row r="21" spans="1:40">
      <c r="A21" s="198" t="s">
        <v>84</v>
      </c>
      <c r="B21" s="172" t="s">
        <v>331</v>
      </c>
      <c r="C21" s="173"/>
      <c r="D21" s="268"/>
      <c r="E21" s="102"/>
      <c r="F21" s="102"/>
      <c r="G21" s="102"/>
      <c r="H21" s="331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>
        <v>2500</v>
      </c>
      <c r="U21" s="332"/>
      <c r="V21" s="332"/>
      <c r="W21" s="332"/>
      <c r="X21" s="332"/>
      <c r="Y21" s="332"/>
      <c r="Z21" s="332">
        <v>2250</v>
      </c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7"/>
      <c r="AL21" s="37"/>
      <c r="AM21" s="116"/>
      <c r="AN21" s="117"/>
    </row>
    <row r="22" s="33" customFormat="1" spans="1:40">
      <c r="A22" s="198"/>
      <c r="B22" s="172" t="s">
        <v>332</v>
      </c>
      <c r="C22" s="173" t="s">
        <v>226</v>
      </c>
      <c r="D22" s="388">
        <v>40</v>
      </c>
      <c r="E22" s="102"/>
      <c r="F22" s="102"/>
      <c r="G22" s="102"/>
      <c r="H22" s="331"/>
      <c r="I22" s="331">
        <v>2200</v>
      </c>
      <c r="J22" s="331"/>
      <c r="K22" s="331"/>
      <c r="L22" s="331">
        <v>2250</v>
      </c>
      <c r="M22" s="331">
        <v>2800</v>
      </c>
      <c r="N22" s="331"/>
      <c r="O22" s="331">
        <v>2400</v>
      </c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>
        <v>2250</v>
      </c>
      <c r="AF22" s="331">
        <v>2100</v>
      </c>
      <c r="AG22" s="331"/>
      <c r="AH22" s="331"/>
      <c r="AI22" s="331"/>
      <c r="AJ22" s="331"/>
      <c r="AK22" s="475">
        <v>2250</v>
      </c>
      <c r="AL22" s="474">
        <v>2500</v>
      </c>
      <c r="AM22" s="116"/>
      <c r="AN22" s="117"/>
    </row>
    <row r="23" s="33" customFormat="1" spans="1:40">
      <c r="A23" s="198" t="s">
        <v>86</v>
      </c>
      <c r="B23" s="33" t="s">
        <v>333</v>
      </c>
      <c r="C23" s="173"/>
      <c r="D23" s="268"/>
      <c r="E23" s="102"/>
      <c r="F23" s="102"/>
      <c r="G23" s="102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7"/>
      <c r="AL23" s="474"/>
      <c r="AM23" s="116"/>
      <c r="AN23" s="117"/>
    </row>
    <row r="24" s="33" customFormat="1" spans="1:40">
      <c r="A24" s="191"/>
      <c r="B24" s="172" t="s">
        <v>334</v>
      </c>
      <c r="C24" s="173" t="s">
        <v>226</v>
      </c>
      <c r="D24" s="388">
        <v>5</v>
      </c>
      <c r="E24" s="102"/>
      <c r="F24" s="102"/>
      <c r="G24" s="102"/>
      <c r="H24" s="331"/>
      <c r="I24" s="331">
        <v>2200</v>
      </c>
      <c r="J24" s="331"/>
      <c r="K24" s="331"/>
      <c r="L24" s="331">
        <v>2250</v>
      </c>
      <c r="M24" s="331"/>
      <c r="N24" s="331"/>
      <c r="O24" s="331">
        <v>2300</v>
      </c>
      <c r="P24" s="331"/>
      <c r="Q24" s="331"/>
      <c r="R24" s="331"/>
      <c r="S24" s="331"/>
      <c r="T24" s="331">
        <v>2500</v>
      </c>
      <c r="U24" s="331"/>
      <c r="V24" s="331"/>
      <c r="W24" s="331"/>
      <c r="X24" s="331">
        <v>2700</v>
      </c>
      <c r="Y24" s="331"/>
      <c r="Z24" s="331">
        <f>Z21</f>
        <v>2250</v>
      </c>
      <c r="AA24" s="331"/>
      <c r="AB24" s="331"/>
      <c r="AC24" s="331"/>
      <c r="AD24" s="331"/>
      <c r="AE24" s="331">
        <v>2250</v>
      </c>
      <c r="AF24" s="331">
        <v>2100</v>
      </c>
      <c r="AG24" s="331"/>
      <c r="AH24" s="331">
        <v>1950</v>
      </c>
      <c r="AI24" s="331">
        <v>1950</v>
      </c>
      <c r="AJ24" s="331"/>
      <c r="AK24" s="475">
        <v>2250</v>
      </c>
      <c r="AL24" s="474">
        <v>2800</v>
      </c>
      <c r="AM24" s="116"/>
      <c r="AN24" s="117"/>
    </row>
    <row r="25" s="33" customFormat="1" spans="1:40">
      <c r="A25" s="139"/>
      <c r="B25" s="172"/>
      <c r="C25" s="173"/>
      <c r="D25" s="268"/>
      <c r="E25" s="102"/>
      <c r="F25" s="102"/>
      <c r="G25" s="102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477"/>
      <c r="AL25" s="478"/>
      <c r="AM25" s="116"/>
      <c r="AN25" s="117"/>
    </row>
    <row r="26" spans="1:41">
      <c r="A26" s="471">
        <v>22.1</v>
      </c>
      <c r="B26" s="172" t="s">
        <v>335</v>
      </c>
      <c r="C26" s="173" t="s">
        <v>336</v>
      </c>
      <c r="D26" s="388">
        <v>10</v>
      </c>
      <c r="E26" s="102"/>
      <c r="F26" s="102"/>
      <c r="G26" s="102"/>
      <c r="H26" s="331"/>
      <c r="I26" s="331">
        <v>30000</v>
      </c>
      <c r="J26" s="331"/>
      <c r="K26" s="331">
        <v>19200</v>
      </c>
      <c r="L26" s="331">
        <v>18000</v>
      </c>
      <c r="M26" s="331">
        <v>250</v>
      </c>
      <c r="N26" s="331"/>
      <c r="O26" s="331">
        <v>92400</v>
      </c>
      <c r="P26" s="331"/>
      <c r="Q26" s="331"/>
      <c r="R26" s="331"/>
      <c r="S26" s="331"/>
      <c r="T26" s="331">
        <v>18000</v>
      </c>
      <c r="U26" s="331"/>
      <c r="V26" s="331"/>
      <c r="W26" s="331"/>
      <c r="X26" s="331">
        <v>17000</v>
      </c>
      <c r="Y26" s="331"/>
      <c r="Z26" s="331">
        <v>18000</v>
      </c>
      <c r="AA26" s="331"/>
      <c r="AB26" s="331"/>
      <c r="AC26" s="331"/>
      <c r="AD26" s="331"/>
      <c r="AE26" s="331">
        <v>18000</v>
      </c>
      <c r="AF26" s="331">
        <v>18000</v>
      </c>
      <c r="AG26" s="331"/>
      <c r="AH26" s="331">
        <v>18900</v>
      </c>
      <c r="AI26" s="331">
        <v>18900</v>
      </c>
      <c r="AJ26" s="331"/>
      <c r="AK26" s="477"/>
      <c r="AL26" s="474">
        <v>15000</v>
      </c>
      <c r="AM26" s="116"/>
      <c r="AN26" s="117"/>
      <c r="AO26" s="481"/>
    </row>
    <row r="27" s="33" customFormat="1" spans="1:40">
      <c r="A27" s="191"/>
      <c r="C27" s="173"/>
      <c r="D27" s="268"/>
      <c r="E27" s="102"/>
      <c r="F27" s="102"/>
      <c r="G27" s="102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2"/>
      <c r="AD27" s="332"/>
      <c r="AE27" s="332"/>
      <c r="AF27" s="332"/>
      <c r="AG27" s="332"/>
      <c r="AH27" s="332"/>
      <c r="AI27" s="332"/>
      <c r="AJ27" s="332"/>
      <c r="AK27" s="477"/>
      <c r="AL27" s="478"/>
      <c r="AM27" s="116"/>
      <c r="AN27" s="117"/>
    </row>
    <row r="28" s="33" customFormat="1" spans="1:40">
      <c r="A28" s="191">
        <v>22.12</v>
      </c>
      <c r="B28" s="33" t="s">
        <v>337</v>
      </c>
      <c r="C28" s="173"/>
      <c r="D28" s="268"/>
      <c r="E28" s="102"/>
      <c r="F28" s="102"/>
      <c r="G28" s="102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2"/>
      <c r="AD28" s="332"/>
      <c r="AE28" s="332"/>
      <c r="AF28" s="332"/>
      <c r="AG28" s="332"/>
      <c r="AH28" s="332"/>
      <c r="AI28" s="332"/>
      <c r="AJ28" s="332"/>
      <c r="AK28" s="37"/>
      <c r="AL28" s="474"/>
      <c r="AM28" s="116"/>
      <c r="AN28" s="117"/>
    </row>
    <row r="29" s="33" customFormat="1" spans="1:40">
      <c r="A29" s="198" t="s">
        <v>81</v>
      </c>
      <c r="B29" s="33" t="s">
        <v>338</v>
      </c>
      <c r="C29" s="173" t="s">
        <v>226</v>
      </c>
      <c r="D29" s="388">
        <v>5</v>
      </c>
      <c r="E29" s="102"/>
      <c r="F29" s="102"/>
      <c r="G29" s="102"/>
      <c r="H29" s="331"/>
      <c r="I29" s="331"/>
      <c r="J29" s="331"/>
      <c r="K29" s="331">
        <v>350</v>
      </c>
      <c r="L29" s="331"/>
      <c r="M29" s="331">
        <v>250</v>
      </c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>
        <v>400</v>
      </c>
      <c r="AG29" s="331"/>
      <c r="AH29" s="331">
        <v>50</v>
      </c>
      <c r="AI29" s="331">
        <v>50</v>
      </c>
      <c r="AJ29" s="331"/>
      <c r="AK29" s="477">
        <v>350</v>
      </c>
      <c r="AL29" s="474">
        <v>450</v>
      </c>
      <c r="AM29" s="116"/>
      <c r="AN29" s="117"/>
    </row>
    <row r="30" s="33" customFormat="1" spans="1:40">
      <c r="A30" s="198" t="s">
        <v>84</v>
      </c>
      <c r="B30" s="33" t="s">
        <v>339</v>
      </c>
      <c r="C30" s="173" t="s">
        <v>226</v>
      </c>
      <c r="D30" s="388">
        <v>15</v>
      </c>
      <c r="E30" s="102"/>
      <c r="F30" s="102"/>
      <c r="G30" s="102"/>
      <c r="H30" s="331"/>
      <c r="I30" s="331"/>
      <c r="J30" s="331"/>
      <c r="K30" s="331">
        <v>650</v>
      </c>
      <c r="L30" s="331"/>
      <c r="M30" s="331"/>
      <c r="N30" s="331"/>
      <c r="O30" s="331">
        <v>4800</v>
      </c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>
        <v>450</v>
      </c>
      <c r="AG30" s="331"/>
      <c r="AH30" s="331">
        <v>50</v>
      </c>
      <c r="AI30" s="331">
        <v>50</v>
      </c>
      <c r="AJ30" s="331"/>
      <c r="AK30" s="479">
        <v>450</v>
      </c>
      <c r="AL30" s="474">
        <v>700</v>
      </c>
      <c r="AM30" s="116"/>
      <c r="AN30" s="117"/>
    </row>
    <row r="31" s="33" customFormat="1" spans="1:40">
      <c r="A31" s="191"/>
      <c r="C31" s="173"/>
      <c r="D31" s="268"/>
      <c r="E31" s="344"/>
      <c r="F31" s="344"/>
      <c r="G31" s="344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1"/>
      <c r="AD31" s="331"/>
      <c r="AE31" s="331"/>
      <c r="AF31" s="331"/>
      <c r="AG31" s="331"/>
      <c r="AH31" s="331"/>
      <c r="AI31" s="331"/>
      <c r="AJ31" s="331"/>
      <c r="AK31" s="475"/>
      <c r="AL31" s="37"/>
      <c r="AM31" s="116"/>
      <c r="AN31" s="117"/>
    </row>
    <row r="32" s="33" customFormat="1" spans="1:40">
      <c r="A32" s="191">
        <v>22.18</v>
      </c>
      <c r="B32" s="33" t="s">
        <v>340</v>
      </c>
      <c r="C32" s="173"/>
      <c r="D32" s="268"/>
      <c r="E32" s="102"/>
      <c r="F32" s="102"/>
      <c r="G32" s="102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7"/>
      <c r="AL32" s="474"/>
      <c r="AM32" s="116"/>
      <c r="AN32" s="117"/>
    </row>
    <row r="33" s="33" customFormat="1" spans="1:40">
      <c r="A33" s="198" t="s">
        <v>84</v>
      </c>
      <c r="B33" s="33" t="s">
        <v>341</v>
      </c>
      <c r="C33" s="173" t="s">
        <v>126</v>
      </c>
      <c r="D33" s="388">
        <v>30</v>
      </c>
      <c r="E33" s="102"/>
      <c r="F33" s="102"/>
      <c r="G33" s="102"/>
      <c r="H33" s="331"/>
      <c r="I33" s="331"/>
      <c r="J33" s="331"/>
      <c r="K33" s="331">
        <v>360</v>
      </c>
      <c r="L33" s="331">
        <v>125</v>
      </c>
      <c r="M33" s="331"/>
      <c r="N33" s="331"/>
      <c r="O33" s="331"/>
      <c r="P33" s="331"/>
      <c r="Q33" s="331"/>
      <c r="R33" s="331"/>
      <c r="S33" s="331"/>
      <c r="T33" s="331">
        <v>440</v>
      </c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>
        <v>125</v>
      </c>
      <c r="AF33" s="331">
        <v>250</v>
      </c>
      <c r="AG33" s="331"/>
      <c r="AH33" s="331">
        <v>62</v>
      </c>
      <c r="AI33" s="331">
        <v>62</v>
      </c>
      <c r="AJ33" s="331"/>
      <c r="AK33" s="37"/>
      <c r="AL33" s="474">
        <v>350</v>
      </c>
      <c r="AM33" s="116"/>
      <c r="AN33" s="117"/>
    </row>
    <row r="34" s="33" customFormat="1" spans="1:40">
      <c r="A34" s="471"/>
      <c r="C34" s="173"/>
      <c r="D34" s="268"/>
      <c r="E34" s="102"/>
      <c r="F34" s="102"/>
      <c r="G34" s="102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7"/>
      <c r="AL34" s="37"/>
      <c r="AM34" s="116"/>
      <c r="AN34" s="117"/>
    </row>
    <row r="35" s="33" customFormat="1" spans="1:40">
      <c r="A35" s="191" t="s">
        <v>342</v>
      </c>
      <c r="B35" s="33" t="s">
        <v>343</v>
      </c>
      <c r="C35" s="173" t="s">
        <v>226</v>
      </c>
      <c r="D35" s="388">
        <v>50</v>
      </c>
      <c r="E35" s="102"/>
      <c r="F35" s="102"/>
      <c r="G35" s="102"/>
      <c r="H35" s="331"/>
      <c r="I35" s="331"/>
      <c r="J35" s="331"/>
      <c r="K35" s="331">
        <v>45</v>
      </c>
      <c r="L35" s="331"/>
      <c r="M35" s="331"/>
      <c r="N35" s="331"/>
      <c r="O35" s="331"/>
      <c r="P35" s="331"/>
      <c r="Q35" s="331"/>
      <c r="R35" s="331"/>
      <c r="S35" s="331"/>
      <c r="T35" s="331">
        <v>30</v>
      </c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>
        <v>65</v>
      </c>
      <c r="AG35" s="331"/>
      <c r="AH35" s="331">
        <v>25</v>
      </c>
      <c r="AI35" s="331">
        <v>25</v>
      </c>
      <c r="AJ35" s="331"/>
      <c r="AK35" s="331"/>
      <c r="AL35" s="474">
        <v>50</v>
      </c>
      <c r="AM35" s="116"/>
      <c r="AN35" s="117"/>
    </row>
    <row r="36" spans="1:40">
      <c r="A36" s="191"/>
      <c r="C36" s="173"/>
      <c r="D36" s="268"/>
      <c r="E36" s="102"/>
      <c r="F36" s="102"/>
      <c r="G36" s="102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102"/>
      <c r="AM36" s="116"/>
      <c r="AN36" s="117"/>
    </row>
    <row r="37" spans="1:40">
      <c r="A37" s="191" t="s">
        <v>344</v>
      </c>
      <c r="B37" s="33" t="s">
        <v>345</v>
      </c>
      <c r="C37" s="173" t="s">
        <v>226</v>
      </c>
      <c r="D37" s="388">
        <v>3</v>
      </c>
      <c r="E37" s="472">
        <v>2500</v>
      </c>
      <c r="F37" s="102"/>
      <c r="G37" s="102"/>
      <c r="H37" s="331"/>
      <c r="I37" s="331">
        <v>1800</v>
      </c>
      <c r="J37" s="331"/>
      <c r="K37" s="331">
        <v>3150</v>
      </c>
      <c r="L37" s="331"/>
      <c r="M37" s="331"/>
      <c r="N37" s="331"/>
      <c r="O37" s="331">
        <v>3600</v>
      </c>
      <c r="P37" s="331"/>
      <c r="Q37" s="331"/>
      <c r="R37" s="331"/>
      <c r="S37" s="331"/>
      <c r="T37" s="331">
        <v>1750</v>
      </c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>
        <v>2100</v>
      </c>
      <c r="AG37" s="331"/>
      <c r="AH37" s="331">
        <v>1795</v>
      </c>
      <c r="AI37" s="331">
        <v>1795</v>
      </c>
      <c r="AJ37" s="331"/>
      <c r="AK37" s="475">
        <v>2050</v>
      </c>
      <c r="AL37" s="474">
        <v>2800</v>
      </c>
      <c r="AM37" s="116"/>
      <c r="AN37" s="117"/>
    </row>
    <row r="38" spans="1:40">
      <c r="A38" s="198"/>
      <c r="C38" s="173"/>
      <c r="D38" s="388"/>
      <c r="E38" s="472"/>
      <c r="F38" s="102"/>
      <c r="G38" s="102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475"/>
      <c r="AL38" s="474"/>
      <c r="AM38" s="116"/>
      <c r="AN38" s="117"/>
    </row>
    <row r="39" spans="1:40">
      <c r="A39" s="191" t="s">
        <v>346</v>
      </c>
      <c r="B39" s="172" t="s">
        <v>347</v>
      </c>
      <c r="C39" s="173"/>
      <c r="D39" s="188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16"/>
      <c r="AN39" s="480"/>
    </row>
    <row r="40" spans="1:40">
      <c r="A40" s="198"/>
      <c r="B40" s="172"/>
      <c r="C40" s="173"/>
      <c r="D40" s="188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16"/>
      <c r="AN40" s="480"/>
    </row>
    <row r="41" spans="1:40">
      <c r="A41" s="198" t="s">
        <v>84</v>
      </c>
      <c r="B41" s="172" t="s">
        <v>348</v>
      </c>
      <c r="C41" s="173"/>
      <c r="D41" s="188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>
        <v>10000</v>
      </c>
      <c r="U41" s="64"/>
      <c r="V41" s="64"/>
      <c r="W41" s="64"/>
      <c r="X41" s="64"/>
      <c r="Y41" s="64"/>
      <c r="Z41" s="64"/>
      <c r="AA41" s="64"/>
      <c r="AB41" s="64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16"/>
      <c r="AN41" s="480"/>
    </row>
    <row r="42" spans="1:40">
      <c r="A42" s="198"/>
      <c r="B42" s="172" t="s">
        <v>349</v>
      </c>
      <c r="C42" s="173" t="s">
        <v>100</v>
      </c>
      <c r="D42" s="337">
        <v>1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>
        <v>120000</v>
      </c>
      <c r="Z42" s="64"/>
      <c r="AA42" s="64"/>
      <c r="AB42" s="64"/>
      <c r="AC42" s="64"/>
      <c r="AD42" s="64">
        <f>4350*6</f>
        <v>26100</v>
      </c>
      <c r="AE42" s="64"/>
      <c r="AF42" s="64">
        <v>5000</v>
      </c>
      <c r="AG42" s="64"/>
      <c r="AH42" s="64">
        <v>18500</v>
      </c>
      <c r="AI42" s="64">
        <v>18500</v>
      </c>
      <c r="AJ42" s="64"/>
      <c r="AK42" s="64"/>
      <c r="AL42" s="64">
        <v>25000</v>
      </c>
      <c r="AM42" s="116"/>
      <c r="AN42" s="117"/>
    </row>
    <row r="43" spans="1:40">
      <c r="A43" s="191"/>
      <c r="C43" s="173"/>
      <c r="D43" s="268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116"/>
      <c r="AN43" s="117"/>
    </row>
    <row r="44" spans="1:40">
      <c r="A44" s="473" t="s">
        <v>350</v>
      </c>
      <c r="B44" s="172" t="s">
        <v>351</v>
      </c>
      <c r="C44" s="173"/>
      <c r="D44" s="370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116"/>
      <c r="AN44" s="117"/>
    </row>
    <row r="45" spans="1:40">
      <c r="A45" s="473"/>
      <c r="B45" s="172" t="s">
        <v>352</v>
      </c>
      <c r="C45" s="173" t="s">
        <v>226</v>
      </c>
      <c r="D45" s="337">
        <v>20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>
        <v>90</v>
      </c>
      <c r="Z45" s="64"/>
      <c r="AA45" s="64"/>
      <c r="AB45" s="64"/>
      <c r="AC45" s="64"/>
      <c r="AD45" s="64">
        <v>65</v>
      </c>
      <c r="AE45" s="64"/>
      <c r="AF45" s="64">
        <v>150</v>
      </c>
      <c r="AG45" s="64"/>
      <c r="AH45" s="64">
        <v>40</v>
      </c>
      <c r="AI45" s="64">
        <v>40</v>
      </c>
      <c r="AJ45" s="64"/>
      <c r="AK45" s="64"/>
      <c r="AL45" s="64">
        <v>50</v>
      </c>
      <c r="AM45" s="116"/>
      <c r="AN45" s="117"/>
    </row>
    <row r="46" spans="1:40">
      <c r="A46" s="473"/>
      <c r="B46" s="172"/>
      <c r="C46" s="173"/>
      <c r="D46" s="456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116"/>
      <c r="AN46" s="117"/>
    </row>
    <row r="47" spans="1:40">
      <c r="A47" s="198"/>
      <c r="C47" s="173"/>
      <c r="D47" s="388"/>
      <c r="E47" s="102"/>
      <c r="F47" s="102"/>
      <c r="G47" s="102"/>
      <c r="H47" s="331"/>
      <c r="I47" s="331"/>
      <c r="J47" s="331"/>
      <c r="K47" s="331">
        <v>350</v>
      </c>
      <c r="L47" s="331"/>
      <c r="M47" s="331">
        <v>250</v>
      </c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>
        <v>400</v>
      </c>
      <c r="AG47" s="331"/>
      <c r="AH47" s="331">
        <v>50</v>
      </c>
      <c r="AI47" s="331">
        <v>50</v>
      </c>
      <c r="AJ47" s="331"/>
      <c r="AK47" s="477">
        <v>350</v>
      </c>
      <c r="AL47" s="474">
        <v>450</v>
      </c>
      <c r="AM47" s="116"/>
      <c r="AN47" s="117"/>
    </row>
    <row r="48" spans="1:40">
      <c r="A48" s="198"/>
      <c r="C48" s="173"/>
      <c r="D48" s="388"/>
      <c r="E48" s="102"/>
      <c r="F48" s="102"/>
      <c r="G48" s="102"/>
      <c r="H48" s="331"/>
      <c r="I48" s="331"/>
      <c r="J48" s="331"/>
      <c r="K48" s="331">
        <v>650</v>
      </c>
      <c r="L48" s="331"/>
      <c r="M48" s="331"/>
      <c r="N48" s="331"/>
      <c r="O48" s="331">
        <v>4800</v>
      </c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>
        <v>450</v>
      </c>
      <c r="AG48" s="331"/>
      <c r="AH48" s="331">
        <v>50</v>
      </c>
      <c r="AI48" s="331">
        <v>50</v>
      </c>
      <c r="AJ48" s="331"/>
      <c r="AK48" s="479">
        <v>450</v>
      </c>
      <c r="AL48" s="474">
        <v>700</v>
      </c>
      <c r="AM48" s="116"/>
      <c r="AN48" s="117"/>
    </row>
    <row r="49" spans="1:40">
      <c r="A49" s="191"/>
      <c r="C49" s="173"/>
      <c r="D49" s="268"/>
      <c r="E49" s="344"/>
      <c r="F49" s="344"/>
      <c r="G49" s="344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1"/>
      <c r="AD49" s="331"/>
      <c r="AE49" s="331"/>
      <c r="AF49" s="331"/>
      <c r="AG49" s="331"/>
      <c r="AH49" s="331"/>
      <c r="AI49" s="331"/>
      <c r="AJ49" s="331"/>
      <c r="AK49" s="475"/>
      <c r="AL49" s="37"/>
      <c r="AM49" s="116"/>
      <c r="AN49" s="117"/>
    </row>
    <row r="50" spans="1:40">
      <c r="A50" s="191"/>
      <c r="C50" s="173"/>
      <c r="D50" s="268"/>
      <c r="E50" s="102"/>
      <c r="F50" s="102"/>
      <c r="G50" s="102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7"/>
      <c r="AL50" s="474"/>
      <c r="AM50" s="116"/>
      <c r="AN50" s="117"/>
    </row>
    <row r="51" spans="1:40">
      <c r="A51" s="198"/>
      <c r="C51" s="173"/>
      <c r="D51" s="388"/>
      <c r="E51" s="102"/>
      <c r="F51" s="102"/>
      <c r="G51" s="102"/>
      <c r="H51" s="331"/>
      <c r="I51" s="331"/>
      <c r="J51" s="331"/>
      <c r="K51" s="331">
        <v>360</v>
      </c>
      <c r="L51" s="331">
        <v>125</v>
      </c>
      <c r="M51" s="331"/>
      <c r="N51" s="331"/>
      <c r="O51" s="331"/>
      <c r="P51" s="331"/>
      <c r="Q51" s="331"/>
      <c r="R51" s="331"/>
      <c r="S51" s="331"/>
      <c r="T51" s="331">
        <v>440</v>
      </c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>
        <v>125</v>
      </c>
      <c r="AF51" s="331">
        <v>250</v>
      </c>
      <c r="AG51" s="331"/>
      <c r="AH51" s="331">
        <v>62</v>
      </c>
      <c r="AI51" s="331">
        <v>62</v>
      </c>
      <c r="AJ51" s="331"/>
      <c r="AK51" s="37"/>
      <c r="AL51" s="474">
        <v>350</v>
      </c>
      <c r="AM51" s="116"/>
      <c r="AN51" s="117"/>
    </row>
    <row r="52" spans="1:40">
      <c r="A52" s="473"/>
      <c r="B52" s="172"/>
      <c r="C52" s="173"/>
      <c r="D52" s="370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116"/>
      <c r="AN52" s="117"/>
    </row>
    <row r="53" spans="1:40">
      <c r="A53" s="473"/>
      <c r="B53" s="172"/>
      <c r="C53" s="173"/>
      <c r="D53" s="337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>
        <v>90</v>
      </c>
      <c r="Z53" s="64"/>
      <c r="AA53" s="64"/>
      <c r="AB53" s="64"/>
      <c r="AC53" s="64"/>
      <c r="AD53" s="64">
        <v>65</v>
      </c>
      <c r="AE53" s="64"/>
      <c r="AF53" s="64">
        <v>150</v>
      </c>
      <c r="AG53" s="64"/>
      <c r="AH53" s="64">
        <v>40</v>
      </c>
      <c r="AI53" s="64">
        <v>40</v>
      </c>
      <c r="AJ53" s="64"/>
      <c r="AK53" s="64"/>
      <c r="AL53" s="64">
        <v>50</v>
      </c>
      <c r="AM53" s="116"/>
      <c r="AN53" s="117"/>
    </row>
    <row r="54" spans="1:40">
      <c r="A54" s="473"/>
      <c r="B54" s="172"/>
      <c r="C54" s="173"/>
      <c r="D54" s="456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116"/>
      <c r="AN54" s="117"/>
    </row>
    <row r="55" spans="1:40">
      <c r="A55" s="473"/>
      <c r="B55" s="172"/>
      <c r="C55" s="173"/>
      <c r="D55" s="456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116"/>
      <c r="AN55" s="117"/>
    </row>
    <row r="56" spans="1:40">
      <c r="A56" s="473"/>
      <c r="B56" s="172"/>
      <c r="C56" s="173"/>
      <c r="D56" s="456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116"/>
      <c r="AN56" s="117"/>
    </row>
    <row r="57" spans="1:40">
      <c r="A57" s="473"/>
      <c r="B57" s="172"/>
      <c r="C57" s="173"/>
      <c r="D57" s="456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116"/>
      <c r="AN57" s="117"/>
    </row>
    <row r="58" spans="1:40">
      <c r="A58" s="473"/>
      <c r="B58" s="172"/>
      <c r="C58" s="173"/>
      <c r="D58" s="456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116"/>
      <c r="AN58" s="117"/>
    </row>
    <row r="59" spans="1:40">
      <c r="A59" s="473"/>
      <c r="B59" s="172"/>
      <c r="C59" s="173"/>
      <c r="D59" s="45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116"/>
      <c r="AN59" s="117"/>
    </row>
    <row r="60" spans="1:40">
      <c r="A60" s="473"/>
      <c r="B60" s="172"/>
      <c r="C60" s="173"/>
      <c r="D60" s="456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116"/>
      <c r="AN60" s="117"/>
    </row>
    <row r="61" spans="1:40">
      <c r="A61" s="473"/>
      <c r="B61" s="172"/>
      <c r="C61" s="173"/>
      <c r="D61" s="456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116"/>
      <c r="AN61" s="117"/>
    </row>
    <row r="62" spans="1:40">
      <c r="A62" s="473"/>
      <c r="B62" s="172"/>
      <c r="C62" s="173"/>
      <c r="D62" s="4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116"/>
      <c r="AN62" s="117"/>
    </row>
    <row r="63" spans="1:40">
      <c r="A63" s="473"/>
      <c r="B63" s="172"/>
      <c r="C63" s="173"/>
      <c r="D63" s="456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116"/>
      <c r="AN63" s="117"/>
    </row>
    <row r="64" spans="1:40">
      <c r="A64" s="473"/>
      <c r="B64" s="172"/>
      <c r="C64" s="173"/>
      <c r="D64" s="456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116"/>
      <c r="AN64" s="117"/>
    </row>
    <row r="65" spans="1:40">
      <c r="A65" s="473"/>
      <c r="B65" s="172"/>
      <c r="C65" s="173"/>
      <c r="D65" s="456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116"/>
      <c r="AN65" s="117"/>
    </row>
    <row r="66" spans="1:40">
      <c r="A66" s="473"/>
      <c r="B66" s="172"/>
      <c r="C66" s="173"/>
      <c r="D66" s="456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116"/>
      <c r="AN66" s="117"/>
    </row>
    <row r="67" spans="1:40">
      <c r="A67" s="473"/>
      <c r="B67" s="172"/>
      <c r="C67" s="173"/>
      <c r="D67" s="456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116"/>
      <c r="AN67" s="117"/>
    </row>
    <row r="68" spans="1:40">
      <c r="A68" s="473"/>
      <c r="B68" s="172"/>
      <c r="C68" s="173"/>
      <c r="D68" s="456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116"/>
      <c r="AN68" s="117"/>
    </row>
    <row r="69" spans="1:40">
      <c r="A69" s="473"/>
      <c r="B69" s="172"/>
      <c r="C69" s="173"/>
      <c r="D69" s="456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116"/>
      <c r="AN69" s="117"/>
    </row>
    <row r="70" spans="1:40">
      <c r="A70" s="473"/>
      <c r="B70" s="172"/>
      <c r="C70" s="173"/>
      <c r="D70" s="456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116"/>
      <c r="AN70" s="117"/>
    </row>
    <row r="71" spans="1:40">
      <c r="A71" s="473"/>
      <c r="B71" s="172"/>
      <c r="C71" s="173"/>
      <c r="D71" s="456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116"/>
      <c r="AN71" s="117"/>
    </row>
    <row r="72" spans="1:40">
      <c r="A72" s="473"/>
      <c r="B72" s="172"/>
      <c r="C72" s="173"/>
      <c r="D72" s="456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116"/>
      <c r="AN72" s="117"/>
    </row>
    <row r="73" spans="1:40">
      <c r="A73" s="473"/>
      <c r="B73" s="172"/>
      <c r="C73" s="173"/>
      <c r="D73" s="456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116"/>
      <c r="AN73" s="117"/>
    </row>
    <row r="74" spans="1:40">
      <c r="A74" s="473"/>
      <c r="B74" s="172"/>
      <c r="C74" s="173"/>
      <c r="D74" s="456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116"/>
      <c r="AN74" s="117"/>
    </row>
    <row r="75" spans="1:40">
      <c r="A75" s="473"/>
      <c r="B75" s="172"/>
      <c r="C75" s="173"/>
      <c r="D75" s="456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116"/>
      <c r="AN75" s="117"/>
    </row>
    <row r="76" spans="1:40">
      <c r="A76" s="473"/>
      <c r="B76" s="172"/>
      <c r="C76" s="173"/>
      <c r="D76" s="456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116"/>
      <c r="AN76" s="117"/>
    </row>
    <row r="77" spans="1:40">
      <c r="A77" s="473"/>
      <c r="B77" s="172"/>
      <c r="C77" s="173"/>
      <c r="D77" s="456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116"/>
      <c r="AN77" s="117"/>
    </row>
    <row r="78" spans="1:40">
      <c r="A78" s="473"/>
      <c r="B78" s="172"/>
      <c r="C78" s="173"/>
      <c r="D78" s="456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116"/>
      <c r="AN78" s="117"/>
    </row>
    <row r="79" spans="1:40">
      <c r="A79" s="473"/>
      <c r="B79" s="172"/>
      <c r="C79" s="173"/>
      <c r="D79" s="456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116"/>
      <c r="AN79" s="117"/>
    </row>
    <row r="80" spans="1:40">
      <c r="A80" s="473"/>
      <c r="B80" s="172"/>
      <c r="C80" s="173"/>
      <c r="D80" s="456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116"/>
      <c r="AN80" s="117"/>
    </row>
    <row r="81" spans="1:40">
      <c r="A81" s="473"/>
      <c r="B81" s="172"/>
      <c r="C81" s="173"/>
      <c r="D81" s="456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116"/>
      <c r="AN81" s="117"/>
    </row>
    <row r="82" spans="1:40">
      <c r="A82" s="198"/>
      <c r="B82" s="172"/>
      <c r="C82" s="173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16"/>
      <c r="AN82" s="480"/>
    </row>
    <row r="83" ht="16.25" spans="1:40">
      <c r="A83" s="198"/>
      <c r="B83" s="482"/>
      <c r="C83" s="173"/>
      <c r="D83" s="456"/>
      <c r="E83" s="333"/>
      <c r="F83" s="102"/>
      <c r="G83" s="102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483"/>
      <c r="AL83" s="476"/>
      <c r="AM83" s="116"/>
      <c r="AN83" s="117"/>
    </row>
    <row r="84" ht="20.7" customHeight="1" spans="1:40">
      <c r="A84" s="174"/>
      <c r="B84" s="175" t="s">
        <v>94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76"/>
      <c r="AN84" s="115"/>
    </row>
  </sheetData>
  <mergeCells count="14">
    <mergeCell ref="A1:D1"/>
    <mergeCell ref="A2:D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M3"/>
    <mergeCell ref="A5:AN5"/>
    <mergeCell ref="B84:AM84"/>
  </mergeCells>
  <conditionalFormatting sqref="AM1:AM2;AM4;AM6:AM8;AM85:AM1048576">
    <cfRule type="containsText" dxfId="0" priority="3" operator="between" text="0">
      <formula>NOT(ISERROR(SEARCH("0",AM1)))</formula>
    </cfRule>
    <cfRule type="cellIs" dxfId="1" priority="4" operator="equal">
      <formula>0</formula>
    </cfRule>
  </conditionalFormatting>
  <pageMargins left="0.7" right="0.7" top="0.75" bottom="0.75" header="0.3" footer="0.3"/>
  <pageSetup paperSize="9" scale="5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C 4 D 4 C 3 8 4 5 7 2 9 9 D 4 3 8 D 6 2 6 2 9 0 C E D 0 3 6 C 7 "   m a : c o n t e n t T y p e V e r s i o n = " 9 "   m a : c o n t e n t T y p e D e s c r i p t i o n = " C r e a t e   a   n e w   d o c u m e n t . "   m a : c o n t e n t T y p e S c o p e = " "   m a : v e r s i o n I D = " 0 1 3 2 1 a c 2 f b f f b 6 5 c 7 d f f 4 9 d 8 6 4 b 4 2 f 5 d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e c b d 6 a e 6 4 1 c 5 8 c a d c 1 8 e 1 f b 5 3 f d 8 8 a b 3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1 9 f f 4 6 b d - b 9 b 4 - 4 e d b - a 2 e 0 - 5 d 0 7 c b 8 2 4 b 4 8 " >  
 < x s d : i m p o r t   n a m e s p a c e = " 1 9 f f 4 6 b d - b 9 b 4 - 4 e d b - a 2 e 0 - 5 d 0 7 c b 8 2 4 b 4 8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9 f f 4 6 b d - b 9 b 4 - 4 e d b - a 2 e 0 - 5 d 0 7 c b 8 2 4 b 4 8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K e y P o i n t s "   m a : i n d e x = " 1 4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5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58EC326C-BC9B-4307-9066-1246E16734E6}">
  <ds:schemaRefs/>
</ds:datastoreItem>
</file>

<file path=customXml/itemProps2.xml><?xml version="1.0" encoding="utf-8"?>
<ds:datastoreItem xmlns:ds="http://schemas.openxmlformats.org/officeDocument/2006/customXml" ds:itemID="{689E09F2-D55D-4497-9BBF-D720A23EE52A}">
  <ds:schemaRefs/>
</ds:datastoreItem>
</file>

<file path=customXml/itemProps3.xml><?xml version="1.0" encoding="utf-8"?>
<ds:datastoreItem xmlns:ds="http://schemas.openxmlformats.org/officeDocument/2006/customXml" ds:itemID="{3AF973C6-18AF-4C2A-9DC5-86EBB684E7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1200</vt:lpstr>
      <vt:lpstr>1300</vt:lpstr>
      <vt:lpstr>1400</vt:lpstr>
      <vt:lpstr>1500</vt:lpstr>
      <vt:lpstr>1600</vt:lpstr>
      <vt:lpstr>1700</vt:lpstr>
      <vt:lpstr>1800</vt:lpstr>
      <vt:lpstr>2100</vt:lpstr>
      <vt:lpstr>2200</vt:lpstr>
      <vt:lpstr>2300</vt:lpstr>
      <vt:lpstr>3300</vt:lpstr>
      <vt:lpstr>3400 </vt:lpstr>
      <vt:lpstr>3500</vt:lpstr>
      <vt:lpstr>5100</vt:lpstr>
      <vt:lpstr>5200 </vt:lpstr>
      <vt:lpstr>5400</vt:lpstr>
      <vt:lpstr>5600 </vt:lpstr>
      <vt:lpstr>5700 </vt:lpstr>
      <vt:lpstr>5900</vt:lpstr>
      <vt:lpstr>7300</vt:lpstr>
      <vt:lpstr>8100</vt:lpstr>
      <vt:lpstr>SUMMARY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Engineering interns</dc:creator>
  <cp:lastModifiedBy>SLetsholo</cp:lastModifiedBy>
  <dcterms:created xsi:type="dcterms:W3CDTF">2021-06-28T18:26:00Z</dcterms:created>
  <cp:lastPrinted>2025-08-06T15:10:00Z</cp:lastPrinted>
  <dcterms:modified xsi:type="dcterms:W3CDTF">2025-08-11T09:05:55Z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0x010100C4D4C38457299D438D626290CED036C7</vt:lpwstr>
  </property>
  <property fmtid="{D5CDD505-2E9C-101B-9397-08002B2CF9AE}" pid="3" name="ICV">
    <vt:lpwstr>5C2C69C542004116A989B89055A33EBD_13</vt:lpwstr>
  </property>
  <property fmtid="{D5CDD505-2E9C-101B-9397-08002B2CF9AE}" pid="4" name="KSOProductBuildVer">
    <vt:lpwstr>2057-12.2.0.21931</vt:lpwstr>
  </property>
</Properties>
</file>