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etsholo\Desktop\SPECIFICATIONS\SPECIFICATION 2023-2024\BILL OF QUANTITIES (BOQ)\"/>
    </mc:Choice>
  </mc:AlternateContent>
  <xr:revisionPtr revIDLastSave="0" documentId="8_{4D96E55A-CA5E-4A7D-9B4A-3D708429EAC7}" xr6:coauthVersionLast="36" xr6:coauthVersionMax="36" xr10:uidLastSave="{00000000-0000-0000-0000-000000000000}"/>
  <bookViews>
    <workbookView xWindow="0" yWindow="0" windowWidth="19200" windowHeight="6810" xr2:uid="{DE4A7F58-C5D9-4CAF-968F-14490B4E72DA}"/>
  </bookViews>
  <sheets>
    <sheet name="Sheet1" sheetId="1" r:id="rId1"/>
  </sheets>
  <definedNames>
    <definedName name="_xlnm.Print_Area" localSheetId="0">Sheet1!$A$1:$G$228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1" i="1" l="1"/>
  <c r="G199" i="1"/>
  <c r="G198" i="1"/>
  <c r="G197" i="1"/>
  <c r="G196" i="1"/>
  <c r="G91" i="1"/>
  <c r="G86" i="1"/>
  <c r="G69" i="1"/>
  <c r="G47" i="1"/>
  <c r="G36" i="1"/>
  <c r="G34" i="1"/>
  <c r="G212" i="1"/>
  <c r="G210" i="1"/>
  <c r="G209" i="1"/>
  <c r="G207" i="1"/>
  <c r="G187" i="1"/>
  <c r="G184" i="1"/>
  <c r="G183" i="1"/>
  <c r="G182" i="1"/>
  <c r="G178" i="1"/>
  <c r="G174" i="1"/>
  <c r="G170" i="1"/>
  <c r="G169" i="1"/>
  <c r="G168" i="1"/>
  <c r="G165" i="1"/>
  <c r="G164" i="1"/>
  <c r="G163" i="1"/>
  <c r="G161" i="1"/>
  <c r="G157" i="1"/>
  <c r="G156" i="1"/>
  <c r="G155" i="1"/>
  <c r="G153" i="1"/>
  <c r="G152" i="1"/>
  <c r="G149" i="1"/>
  <c r="G147" i="1"/>
  <c r="G145" i="1"/>
  <c r="G141" i="1"/>
  <c r="G134" i="1"/>
  <c r="G132" i="1"/>
  <c r="G131" i="1"/>
  <c r="G129" i="1"/>
  <c r="G127" i="1"/>
  <c r="G126" i="1"/>
  <c r="G125" i="1"/>
  <c r="G123" i="1"/>
  <c r="G122" i="1"/>
  <c r="G121" i="1"/>
  <c r="G119" i="1"/>
  <c r="G115" i="1"/>
  <c r="G114" i="1"/>
  <c r="G113" i="1"/>
  <c r="G111" i="1"/>
  <c r="G110" i="1"/>
  <c r="G107" i="1"/>
  <c r="G105" i="1"/>
  <c r="G103" i="1"/>
  <c r="G99" i="1"/>
  <c r="G93" i="1"/>
  <c r="G90" i="1"/>
  <c r="G89" i="1"/>
  <c r="G85" i="1"/>
  <c r="G84" i="1"/>
  <c r="G82" i="1"/>
  <c r="G80" i="1"/>
  <c r="G77" i="1"/>
  <c r="G76" i="1"/>
  <c r="G45" i="1"/>
  <c r="G43" i="1"/>
  <c r="G40" i="1"/>
  <c r="G38" i="1"/>
  <c r="G33" i="1"/>
  <c r="G30" i="1"/>
  <c r="G28" i="1"/>
  <c r="G27" i="1"/>
  <c r="G26" i="1"/>
  <c r="G25" i="1"/>
  <c r="G24" i="1"/>
  <c r="G23" i="1"/>
  <c r="G22" i="1"/>
  <c r="G21" i="1"/>
  <c r="G20" i="1"/>
  <c r="G19" i="1"/>
  <c r="G18" i="1"/>
  <c r="G14" i="1"/>
  <c r="G13" i="1"/>
  <c r="G9" i="1"/>
  <c r="G7" i="1"/>
  <c r="G202" i="1" l="1"/>
  <c r="G220" i="1" s="1"/>
  <c r="G217" i="1"/>
  <c r="G94" i="1"/>
  <c r="G218" i="1" s="1"/>
  <c r="G136" i="1"/>
  <c r="G213" i="1"/>
  <c r="G221" i="1" s="1"/>
  <c r="G219" i="1" l="1"/>
  <c r="G222" i="1" s="1"/>
  <c r="G223" i="1" l="1"/>
  <c r="G224" i="1" s="1"/>
  <c r="G225" i="1" l="1"/>
  <c r="G226" i="1" s="1"/>
  <c r="G227" i="1" l="1"/>
  <c r="G228" i="1" s="1"/>
</calcChain>
</file>

<file path=xl/sharedStrings.xml><?xml version="1.0" encoding="utf-8"?>
<sst xmlns="http://schemas.openxmlformats.org/spreadsheetml/2006/main" count="455" uniqueCount="295">
  <si>
    <t>ITEM No</t>
  </si>
  <si>
    <t>PAYMENT</t>
  </si>
  <si>
    <t>DESCRIPTION</t>
  </si>
  <si>
    <t>UNIT</t>
  </si>
  <si>
    <t>QUANTITY</t>
  </si>
  <si>
    <t>RATE</t>
  </si>
  <si>
    <t>AMOUNT</t>
  </si>
  <si>
    <t>SABS 1200A</t>
  </si>
  <si>
    <t>PART1:PRELIMINARY AND GENERAL</t>
  </si>
  <si>
    <t>FIXED CHARGE AND VALUE -RELATED ITEMS</t>
  </si>
  <si>
    <t>8.3.1</t>
  </si>
  <si>
    <t xml:space="preserve">Contractual Requirements </t>
  </si>
  <si>
    <t>Sum</t>
  </si>
  <si>
    <t>8.3.2</t>
  </si>
  <si>
    <t>Establishment of facilities for site</t>
  </si>
  <si>
    <t>8.3.2.2</t>
  </si>
  <si>
    <t>Facilities for Engineer</t>
  </si>
  <si>
    <t>1.3.1</t>
  </si>
  <si>
    <t>PSA B1</t>
  </si>
  <si>
    <t xml:space="preserve">Furnished office </t>
  </si>
  <si>
    <t>1.3.2</t>
  </si>
  <si>
    <t>PSA 8.3.2.1 b</t>
  </si>
  <si>
    <t>Telephone</t>
  </si>
  <si>
    <t>Facilities for Contractor</t>
  </si>
  <si>
    <t>1.4.1</t>
  </si>
  <si>
    <t>PSA 8.3.2.2 a</t>
  </si>
  <si>
    <t>Offices and storage sheds</t>
  </si>
  <si>
    <t>1.4.2</t>
  </si>
  <si>
    <t>PSA 8.3.2.2 b</t>
  </si>
  <si>
    <t>Workshops</t>
  </si>
  <si>
    <t>1.4.3</t>
  </si>
  <si>
    <t>PSA 8.3.2.2 c</t>
  </si>
  <si>
    <t>Laboratories</t>
  </si>
  <si>
    <t>1.4.4</t>
  </si>
  <si>
    <t>PSA 8.3.2.2 d</t>
  </si>
  <si>
    <t>Living accommodation</t>
  </si>
  <si>
    <t>1.4.5</t>
  </si>
  <si>
    <t>PSA 8.3.2.2 e</t>
  </si>
  <si>
    <t>Ablution and latrine facilities</t>
  </si>
  <si>
    <t>1.4.6</t>
  </si>
  <si>
    <t>PSA 8.3.2.2 f</t>
  </si>
  <si>
    <t>Tools and equipment</t>
  </si>
  <si>
    <t>1.4.7</t>
  </si>
  <si>
    <t>PSA 8.3.2.2 g</t>
  </si>
  <si>
    <t>Water supplies, electric power and communications</t>
  </si>
  <si>
    <t>1.4.8</t>
  </si>
  <si>
    <t>PSA 8.3.2.2 i</t>
  </si>
  <si>
    <t>Access</t>
  </si>
  <si>
    <t>1.4.9</t>
  </si>
  <si>
    <t>PSA 8.3.2.2 j</t>
  </si>
  <si>
    <t>Plant</t>
  </si>
  <si>
    <t>1.4.10</t>
  </si>
  <si>
    <t>PSA 14.2 a</t>
  </si>
  <si>
    <t>Materials on site storage and protection.</t>
  </si>
  <si>
    <t>1.4.11</t>
  </si>
  <si>
    <t>PSA 14.2 b</t>
  </si>
  <si>
    <t>Accommodation of traffic.</t>
  </si>
  <si>
    <t>8.3.2.1</t>
  </si>
  <si>
    <t>Name Board</t>
  </si>
  <si>
    <t xml:space="preserve">Health And Safety </t>
  </si>
  <si>
    <t>1.6.1</t>
  </si>
  <si>
    <t>1.6.2</t>
  </si>
  <si>
    <t>Contractor's  obligations in respect of the Occupational Health and Safety Act contractual Regulations</t>
  </si>
  <si>
    <t>8.3.3</t>
  </si>
  <si>
    <t>Other Fixed Charge obligations</t>
  </si>
  <si>
    <t>8.3.4</t>
  </si>
  <si>
    <t>Removal of Site establishment</t>
  </si>
  <si>
    <t>TIME-RELATED ITEMS</t>
  </si>
  <si>
    <t>8.4.1</t>
  </si>
  <si>
    <t xml:space="preserve">Contractual Requirements,Time- related </t>
  </si>
  <si>
    <t>months</t>
  </si>
  <si>
    <t>1.10</t>
  </si>
  <si>
    <t>8.4.2</t>
  </si>
  <si>
    <t>Operation and Maintenance of Facilities for Contractor on site for duration of Construction</t>
  </si>
  <si>
    <t>Operation and Maintenance of Facilities for Engineer on site for duration of Construction</t>
  </si>
  <si>
    <t>SUMS STATED PROVISIONALLY BY ENGINEER</t>
  </si>
  <si>
    <t>Additional Tests ordered by Engineer</t>
  </si>
  <si>
    <t>Prov Sum</t>
  </si>
  <si>
    <t>Overheads,charges and Profit on above:</t>
  </si>
  <si>
    <t>%</t>
  </si>
  <si>
    <t>Labour Desk Officer/Community Liaisson</t>
  </si>
  <si>
    <t>Dealing with water</t>
  </si>
  <si>
    <t>Road crossings</t>
  </si>
  <si>
    <t>Services that intersect trenches</t>
  </si>
  <si>
    <t>Prov. Sum</t>
  </si>
  <si>
    <t>Allowance for PSC members for meetings</t>
  </si>
  <si>
    <t>Training</t>
  </si>
  <si>
    <t>Prov.Sum</t>
  </si>
  <si>
    <t>TOTAL CARRIED FORWARD TO SUMMARY FOR PART 1: PRELIMINARY AND GENERAL</t>
  </si>
  <si>
    <t>PART 2: METERED YARD  CONNECTIONS</t>
  </si>
  <si>
    <t>Excavate pits in all materials to expose reticulation pipe INCLUDING BACKFILLING.</t>
  </si>
  <si>
    <t>0 to 1,0m deep</t>
  </si>
  <si>
    <t>No</t>
  </si>
  <si>
    <t>1.0 to 1.5m deep</t>
  </si>
  <si>
    <t>1.5 to 2.0m deep</t>
  </si>
  <si>
    <t>Rate only</t>
  </si>
  <si>
    <t>greater than 2.0m deep</t>
  </si>
  <si>
    <t>Extraover for excavation in hard rock</t>
  </si>
  <si>
    <t>SABS 1200LF</t>
  </si>
  <si>
    <t>Provides and install" Plasson type " or similar product thermoplasric saddles 3/4 ' female threaded inclusive of drilling hole into reticulation pipe, rubber o-rings and galvanised mild steel nuts and bolts, to suite:</t>
  </si>
  <si>
    <t>63 ND pipe</t>
  </si>
  <si>
    <t>2.10</t>
  </si>
  <si>
    <t>8.2.4</t>
  </si>
  <si>
    <t>0-5m single connection</t>
  </si>
  <si>
    <t>5-10m single connection</t>
  </si>
  <si>
    <t>0-5m double connection</t>
  </si>
  <si>
    <t>5-10m double connection</t>
  </si>
  <si>
    <t>8.2.6</t>
  </si>
  <si>
    <t>TOTAL CARRIED FORWARD TO SUMMARY FOR PART 2: METERED YARD CONNECTION</t>
  </si>
  <si>
    <t>ITEM NO</t>
  </si>
  <si>
    <t>QTY</t>
  </si>
  <si>
    <t xml:space="preserve">AMOUNT                         </t>
  </si>
  <si>
    <t>PART 3: RETICULATION PIPELINES</t>
  </si>
  <si>
    <t>SABS             1200 C</t>
  </si>
  <si>
    <t>SECTION 2.1: SITE CLEARANCE</t>
  </si>
  <si>
    <t>8.2.1</t>
  </si>
  <si>
    <t>Clear and grub 1m wide and dispose of all surplus and unsuitable material.</t>
  </si>
  <si>
    <t>km</t>
  </si>
  <si>
    <t>SABS             1200 DB</t>
  </si>
  <si>
    <t>SECTION 2.2: EARTHWORKS (PIPE TRENCHES)</t>
  </si>
  <si>
    <t>Excavation</t>
  </si>
  <si>
    <t>PSDB-8.3.2</t>
  </si>
  <si>
    <t>(b) Excavate in all materials and use for embankment or backfill, or dispose of or temporarily stockpile surplus material, as ordered:</t>
  </si>
  <si>
    <t>LI</t>
  </si>
  <si>
    <t>(i) With Labour intensive methods                                                                                                           (pickable material, maximum depth 1,5m)</t>
  </si>
  <si>
    <t>m³</t>
  </si>
  <si>
    <t>(c) Extra over item (b) above for:</t>
  </si>
  <si>
    <t>(2) Hard rock excavation</t>
  </si>
  <si>
    <t>8.3.5</t>
  </si>
  <si>
    <t xml:space="preserve">Existing Services that Intersect or Adjoin a Pipe trench </t>
  </si>
  <si>
    <t>(a) Services that intersect a trench</t>
  </si>
  <si>
    <t>SABS             1200 LB</t>
  </si>
  <si>
    <t>SECTION 2.3: BEDDING (PIPES)</t>
  </si>
  <si>
    <t>Provision of Bedding from Trench Excavation</t>
  </si>
  <si>
    <t>(a) Selected granular material</t>
  </si>
  <si>
    <t>(b) Selected fill material</t>
  </si>
  <si>
    <t>8.2.2.1</t>
  </si>
  <si>
    <t>From other necessary excavations (Provisional)</t>
  </si>
  <si>
    <t>Encasing of Pipes in Concrete</t>
  </si>
  <si>
    <t>SABS             1200 L</t>
  </si>
  <si>
    <t>SECTION 2.4: MEDIUM PRESSURE PIPELINES</t>
  </si>
  <si>
    <t>Supply, Lay and Bed Pipes Complete with Couplings</t>
  </si>
  <si>
    <t xml:space="preserve"> uPVC pipes with Couplings</t>
  </si>
  <si>
    <t>(a) 63mm diam Class 9</t>
  </si>
  <si>
    <t>m</t>
  </si>
  <si>
    <t xml:space="preserve"> uPVC Fittings</t>
  </si>
  <si>
    <t>(1) 63mm dia 90 deg Bends</t>
  </si>
  <si>
    <t>(2) 63mm dia 45 deg Bends</t>
  </si>
  <si>
    <t>(3) 63mm dia 22 deg Bends</t>
  </si>
  <si>
    <t>8.2.11</t>
  </si>
  <si>
    <t>Anchor/Thrust Blocks and Encasement</t>
  </si>
  <si>
    <t xml:space="preserve"> 20 Mpa Concrete blocks, including shuttering, as detailed on the drawings.</t>
  </si>
  <si>
    <t xml:space="preserve">Caste iron Circular Valve Boxes </t>
  </si>
  <si>
    <t>Supply and instal Circular Caste iron Valve Boxes to SABS 558 Type 3B</t>
  </si>
  <si>
    <t>250 ND FC or uPVC pipe</t>
  </si>
  <si>
    <t xml:space="preserve">Concrete Bricks </t>
  </si>
  <si>
    <t>No 240</t>
  </si>
  <si>
    <t xml:space="preserve">20 MPa Concrete </t>
  </si>
  <si>
    <t>TOTAL CARRIED FORWARD TO THE SUMMARY FOR PART 3: RETICULATION PIPELINE</t>
  </si>
  <si>
    <t>PART 4: BULK PIPELINES</t>
  </si>
  <si>
    <t>4.1.1</t>
  </si>
  <si>
    <t>4.2.1</t>
  </si>
  <si>
    <t>4.2.1.1</t>
  </si>
  <si>
    <t>4.2.1.2</t>
  </si>
  <si>
    <t>4.2.2</t>
  </si>
  <si>
    <t>4.2.2.1</t>
  </si>
  <si>
    <t>4.3.1</t>
  </si>
  <si>
    <t>4.3.1.1</t>
  </si>
  <si>
    <t>4.3.1.2</t>
  </si>
  <si>
    <t>4.3.2</t>
  </si>
  <si>
    <t>4.3.2.1</t>
  </si>
  <si>
    <t>4.3.2.2</t>
  </si>
  <si>
    <t>4.3.3</t>
  </si>
  <si>
    <t>4.4.1</t>
  </si>
  <si>
    <t>4.4.1.2</t>
  </si>
  <si>
    <t>4.4.2</t>
  </si>
  <si>
    <t xml:space="preserve"> uPVC Fittings CL 12</t>
  </si>
  <si>
    <t>4.4.2.1</t>
  </si>
  <si>
    <t>4.4.2.2</t>
  </si>
  <si>
    <t>4.4.2.3</t>
  </si>
  <si>
    <t>PSL 8.2.5</t>
  </si>
  <si>
    <t>SPECIAL AND FITTINGS -VALVES:</t>
  </si>
  <si>
    <t>4.5.1</t>
  </si>
  <si>
    <t>Specials and Fittings - Air Valve:</t>
  </si>
  <si>
    <t>Supply and place pipes, valves,and specials as detailed on the drawing for Air Valves on pipes of this size</t>
  </si>
  <si>
    <t>4.5.1.1</t>
  </si>
  <si>
    <t>No.</t>
  </si>
  <si>
    <t>4.5.2</t>
  </si>
  <si>
    <t>Specials and Fittings - Scour Valve:</t>
  </si>
  <si>
    <t>Supply and place pipes, valves,and specials as detailed on the drawing for Scour Valves on pipes of this size</t>
  </si>
  <si>
    <t>4.5.2.1</t>
  </si>
  <si>
    <t>4.5.3</t>
  </si>
  <si>
    <t>Specials and Fittings - Isolating Valve:</t>
  </si>
  <si>
    <t>Supply and place pipes, valves,and specials as detailed on the drawing for Isolating Valves on pipes of this size</t>
  </si>
  <si>
    <t>4.5.3.1</t>
  </si>
  <si>
    <t>4.5.4</t>
  </si>
  <si>
    <t>Manholes</t>
  </si>
  <si>
    <t>Supply and install manholes as shown in drawing, complete with lids and covers for the following</t>
  </si>
  <si>
    <t>4.5.4.1</t>
  </si>
  <si>
    <t>a) Air Valves</t>
  </si>
  <si>
    <t>4.5.4.2</t>
  </si>
  <si>
    <t>b) Scour Valves</t>
  </si>
  <si>
    <t>4.5.4.3</t>
  </si>
  <si>
    <t>c) Isolating Valves</t>
  </si>
  <si>
    <t>4.5.5</t>
  </si>
  <si>
    <t>4.5.5.1</t>
  </si>
  <si>
    <t>TOTAL CARRIED FORWARD TO THE SUMMARY FOR PART 4: BULK PIPELINE</t>
  </si>
  <si>
    <t>PART 5: ELEVATED TANK</t>
  </si>
  <si>
    <t>Specials and Fittings - Flange Adaptors:</t>
  </si>
  <si>
    <t>5.1.1</t>
  </si>
  <si>
    <t>Reinforced Concrete Foundation for 10m elevated tank</t>
  </si>
  <si>
    <t>5.1.2</t>
  </si>
  <si>
    <t>Inlet, Outlet and overflow Galvenised pipe work complete including isolating valves</t>
  </si>
  <si>
    <t>5.1.3</t>
  </si>
  <si>
    <t>TOTAL CARRIED FORWARD TO THE SUMMARY FOR PART 5: ELEVATED TANK</t>
  </si>
  <si>
    <t>SUMMARY</t>
  </si>
  <si>
    <t>AMOUNT     R</t>
  </si>
  <si>
    <t>PART 1: PRELIMINARY AND GENERAL</t>
  </si>
  <si>
    <t>PART 2: METERED YARD CONNECTION</t>
  </si>
  <si>
    <t>PART 3 : RETICULATION PIPELINE</t>
  </si>
  <si>
    <t>PART 4 : BULK PIPELINE</t>
  </si>
  <si>
    <t>PART 5 : ELEVATED TANK</t>
  </si>
  <si>
    <t>SUB-TOTAL A</t>
  </si>
  <si>
    <t>10% CONTINGENCIES ON SUB-TOTAL A</t>
  </si>
  <si>
    <t>SUB-TOTAL B</t>
  </si>
  <si>
    <t>15% VALUE ADDED TAX</t>
  </si>
  <si>
    <t>TOTAL CARRIED TO TENDER FORM</t>
  </si>
  <si>
    <t>Health And Safety File</t>
  </si>
  <si>
    <t>1.6.3</t>
  </si>
  <si>
    <t>Notification of work to the relevant institutions</t>
  </si>
  <si>
    <t>Health and Safety requirements</t>
  </si>
  <si>
    <t>month</t>
  </si>
  <si>
    <t>SABS             1200 LG</t>
  </si>
  <si>
    <t>PIPE JACKING</t>
  </si>
  <si>
    <t>4.6.1</t>
  </si>
  <si>
    <t>Provision of all labour, material and plant required for the pipe jacking under a dual lane roadway</t>
  </si>
  <si>
    <t>CONNECTION TIE-IN</t>
  </si>
  <si>
    <t>Supply and install the following to connect to the existing bulk pipeline.</t>
  </si>
  <si>
    <t xml:space="preserve">a) RSV Gate Valve ND 100 with handwheel </t>
  </si>
  <si>
    <t>b) 100mm dia cl 12 VJ Coupling</t>
  </si>
  <si>
    <t>c) 110mm dia cl 12 flange adaptor to suit 110mm dia uPVC pipe</t>
  </si>
  <si>
    <t>d) Manhole and cover</t>
  </si>
  <si>
    <t>Supply and Install new 250Kl Elevated Sectional Tank on 10 meter Stand</t>
  </si>
  <si>
    <t>Supply, erect, install and commission 250Kl hot dipped galvenised pressed sectional steel, in accordance to SANS 121-2000, ISO 1461-1999, tank complete, in accordance with SANS 10329:2004 on a 10m elevated hot dip galvenised stand with platform access</t>
  </si>
  <si>
    <t>Water meter ND 50 inside a chamber</t>
  </si>
  <si>
    <t xml:space="preserve">Reticulation Isolating valve: Caste iron Double socketed Valves and Fittings to suit uPVC. </t>
  </si>
  <si>
    <t xml:space="preserve">Supply and Install single house hold connection complete with 15 mm plastic water meter and isolating valve but excluding standpipes. </t>
  </si>
  <si>
    <t>Supply and Install double house hold connection complete with 15 mm plastic water meter and isolating valve inclusive of all excavation, but excluding standpipe.</t>
  </si>
  <si>
    <t>2.7</t>
  </si>
  <si>
    <t>10-15m Single connection</t>
  </si>
  <si>
    <t>10-15m double connection</t>
  </si>
  <si>
    <t>(1) RSV Gate Valves ND 63mm</t>
  </si>
  <si>
    <t>(2)  63x63 Equal Tee pieces</t>
  </si>
  <si>
    <t>(3) 63mm End Caps</t>
  </si>
  <si>
    <t>Supply and install domestic yard standpipes and water meter</t>
  </si>
  <si>
    <t>(a) 110mm diam Class 12</t>
  </si>
  <si>
    <t>(1) 110mm dia 90 deg Bends</t>
  </si>
  <si>
    <t>(2) 110mm dia 45 deg Bends</t>
  </si>
  <si>
    <t>(3) 110mm dia 22 deg Bends</t>
  </si>
  <si>
    <t>110 mm dia</t>
  </si>
  <si>
    <t>110 mm dia.</t>
  </si>
  <si>
    <t>6% ESCALATION</t>
  </si>
  <si>
    <t>SUB-TOTAL C</t>
  </si>
  <si>
    <t>MAERANENG WATER SUPPLY</t>
  </si>
  <si>
    <r>
      <t>m</t>
    </r>
    <r>
      <rPr>
        <vertAlign val="superscript"/>
        <sz val="11"/>
        <rFont val="Arial"/>
        <family val="2"/>
      </rPr>
      <t>3</t>
    </r>
  </si>
  <si>
    <t>3.1.1</t>
  </si>
  <si>
    <t>3.2.1</t>
  </si>
  <si>
    <t>3.2.1.1</t>
  </si>
  <si>
    <t>3.2.2.2</t>
  </si>
  <si>
    <t>3.2.2</t>
  </si>
  <si>
    <t>3.2.2.1</t>
  </si>
  <si>
    <t>3.3.1</t>
  </si>
  <si>
    <t>3.3.1.1</t>
  </si>
  <si>
    <t>3.3.1.2</t>
  </si>
  <si>
    <t>3.3.2</t>
  </si>
  <si>
    <t>3.3.2.1</t>
  </si>
  <si>
    <t>3.3.2.2</t>
  </si>
  <si>
    <t>3.3.3</t>
  </si>
  <si>
    <t>3.4.1</t>
  </si>
  <si>
    <t>3.4.1.2</t>
  </si>
  <si>
    <t>3.4.2</t>
  </si>
  <si>
    <t>3.4.2.1</t>
  </si>
  <si>
    <t>3.4.2.2</t>
  </si>
  <si>
    <t>3.4.2.3</t>
  </si>
  <si>
    <t>3.4.4</t>
  </si>
  <si>
    <t>3.4.4.2</t>
  </si>
  <si>
    <t>3.4.4.5</t>
  </si>
  <si>
    <t>3.4.4.8</t>
  </si>
  <si>
    <t>3.4.5</t>
  </si>
  <si>
    <t>3.4.5.1</t>
  </si>
  <si>
    <t>3.4.6</t>
  </si>
  <si>
    <t>3.4.6.1</t>
  </si>
  <si>
    <t>3.4.6.2</t>
  </si>
  <si>
    <t>3.4.6.3</t>
  </si>
  <si>
    <t>3.4.6.4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</si>
</sst>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indexed="10"/>
      <name val="Arial"/>
      <family val="2"/>
    </font>
    <font>
      <vertAlign val="superscript"/>
      <sz val="11"/>
      <name val="Arial"/>
      <family val="2"/>
    </font>
    <font>
      <b/>
      <u/>
      <sz val="11"/>
      <name val="Arial"/>
      <family val="2"/>
    </font>
    <font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3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2" fillId="0" borderId="6" xfId="0" applyFont="1" applyBorder="1"/>
    <xf numFmtId="0" fontId="3" fillId="0" borderId="6" xfId="0" applyFont="1" applyBorder="1"/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/>
    </xf>
    <xf numFmtId="0" fontId="2" fillId="0" borderId="6" xfId="0" applyFont="1" applyBorder="1" applyAlignment="1">
      <alignment wrapText="1"/>
    </xf>
    <xf numFmtId="2" fontId="2" fillId="0" borderId="6" xfId="0" applyNumberFormat="1" applyFont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right" wrapText="1"/>
    </xf>
    <xf numFmtId="0" fontId="3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49" fontId="2" fillId="0" borderId="6" xfId="0" applyNumberFormat="1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Continuous" vertical="center"/>
    </xf>
    <xf numFmtId="1" fontId="3" fillId="2" borderId="6" xfId="0" applyNumberFormat="1" applyFont="1" applyFill="1" applyBorder="1" applyAlignment="1">
      <alignment horizontal="centerContinuous" vertical="center"/>
    </xf>
    <xf numFmtId="0" fontId="3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6" xfId="0" quotePrefix="1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164" fontId="2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4" fontId="0" fillId="0" borderId="0" xfId="0" applyNumberFormat="1"/>
    <xf numFmtId="0" fontId="8" fillId="0" borderId="6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3" fontId="4" fillId="0" borderId="6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0" fontId="2" fillId="0" borderId="6" xfId="0" quotePrefix="1" applyFont="1" applyBorder="1" applyAlignment="1">
      <alignment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" fontId="3" fillId="0" borderId="0" xfId="0" applyNumberFormat="1" applyFont="1" applyAlignment="1">
      <alignment horizontal="center" vertical="center" wrapText="1"/>
    </xf>
    <xf numFmtId="0" fontId="7" fillId="0" borderId="9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wrapText="1"/>
    </xf>
    <xf numFmtId="0" fontId="2" fillId="0" borderId="15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16" xfId="0" applyFont="1" applyBorder="1" applyAlignment="1">
      <alignment wrapText="1"/>
    </xf>
    <xf numFmtId="43" fontId="0" fillId="0" borderId="0" xfId="0" applyNumberFormat="1"/>
    <xf numFmtId="0" fontId="3" fillId="0" borderId="22" xfId="0" applyFont="1" applyBorder="1" applyAlignment="1">
      <alignment horizontal="left" wrapText="1"/>
    </xf>
    <xf numFmtId="0" fontId="3" fillId="0" borderId="23" xfId="0" applyFont="1" applyBorder="1" applyAlignment="1">
      <alignment horizontal="left" wrapText="1"/>
    </xf>
    <xf numFmtId="0" fontId="3" fillId="0" borderId="23" xfId="0" applyFont="1" applyBorder="1" applyAlignment="1">
      <alignment wrapText="1"/>
    </xf>
    <xf numFmtId="0" fontId="3" fillId="0" borderId="18" xfId="0" applyFont="1" applyBorder="1" applyAlignment="1">
      <alignment horizontal="left" wrapText="1"/>
    </xf>
    <xf numFmtId="0" fontId="3" fillId="0" borderId="19" xfId="0" applyFont="1" applyBorder="1" applyAlignment="1">
      <alignment horizontal="left" wrapText="1"/>
    </xf>
    <xf numFmtId="0" fontId="2" fillId="0" borderId="19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0" borderId="9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12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0" borderId="18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3" fillId="0" borderId="26" xfId="0" applyFont="1" applyBorder="1" applyAlignment="1">
      <alignment wrapText="1"/>
    </xf>
    <xf numFmtId="44" fontId="3" fillId="0" borderId="4" xfId="0" applyNumberFormat="1" applyFont="1" applyBorder="1" applyAlignment="1">
      <alignment horizontal="center" vertical="center" wrapText="1"/>
    </xf>
    <xf numFmtId="44" fontId="3" fillId="0" borderId="4" xfId="1" applyNumberFormat="1" applyFont="1" applyBorder="1" applyAlignment="1">
      <alignment horizontal="center" vertical="center" wrapText="1"/>
    </xf>
    <xf numFmtId="44" fontId="3" fillId="2" borderId="6" xfId="0" applyNumberFormat="1" applyFont="1" applyFill="1" applyBorder="1" applyAlignment="1">
      <alignment horizontal="center" vertical="center" wrapText="1"/>
    </xf>
    <xf numFmtId="44" fontId="3" fillId="2" borderId="6" xfId="1" applyNumberFormat="1" applyFont="1" applyFill="1" applyBorder="1" applyAlignment="1">
      <alignment horizontal="center" vertical="center" wrapText="1"/>
    </xf>
    <xf numFmtId="44" fontId="2" fillId="0" borderId="6" xfId="0" applyNumberFormat="1" applyFont="1" applyBorder="1" applyAlignment="1">
      <alignment horizontal="center" vertical="center"/>
    </xf>
    <xf numFmtId="44" fontId="2" fillId="0" borderId="6" xfId="1" applyNumberFormat="1" applyFont="1" applyBorder="1" applyAlignment="1">
      <alignment horizontal="center" vertical="center"/>
    </xf>
    <xf numFmtId="44" fontId="4" fillId="0" borderId="6" xfId="1" applyNumberFormat="1" applyFont="1" applyBorder="1" applyAlignment="1">
      <alignment horizontal="center" vertical="center"/>
    </xf>
    <xf numFmtId="44" fontId="5" fillId="0" borderId="6" xfId="1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44" fontId="3" fillId="2" borderId="5" xfId="0" applyNumberFormat="1" applyFont="1" applyFill="1" applyBorder="1" applyAlignment="1">
      <alignment horizontal="center" vertical="center" wrapText="1"/>
    </xf>
    <xf numFmtId="44" fontId="3" fillId="0" borderId="6" xfId="0" applyNumberFormat="1" applyFont="1" applyBorder="1" applyAlignment="1">
      <alignment horizontal="center" vertical="center" wrapText="1"/>
    </xf>
    <xf numFmtId="44" fontId="2" fillId="0" borderId="6" xfId="0" applyNumberFormat="1" applyFont="1" applyBorder="1" applyAlignment="1">
      <alignment horizontal="center" vertical="center" wrapText="1"/>
    </xf>
    <xf numFmtId="44" fontId="3" fillId="0" borderId="4" xfId="1" applyNumberFormat="1" applyFont="1" applyBorder="1" applyAlignment="1">
      <alignment horizontal="center" vertical="center"/>
    </xf>
    <xf numFmtId="44" fontId="3" fillId="0" borderId="8" xfId="2" applyFont="1" applyBorder="1" applyAlignment="1">
      <alignment horizontal="center" vertical="center" wrapText="1"/>
    </xf>
    <xf numFmtId="44" fontId="3" fillId="0" borderId="8" xfId="0" applyNumberFormat="1" applyFont="1" applyBorder="1" applyAlignment="1">
      <alignment horizontal="center" vertical="center" wrapText="1"/>
    </xf>
    <xf numFmtId="44" fontId="3" fillId="2" borderId="6" xfId="0" applyNumberFormat="1" applyFont="1" applyFill="1" applyBorder="1" applyAlignment="1">
      <alignment horizontal="center" vertical="center"/>
    </xf>
    <xf numFmtId="44" fontId="3" fillId="0" borderId="6" xfId="2" applyFont="1" applyBorder="1" applyAlignment="1">
      <alignment horizontal="center" vertical="center" wrapText="1"/>
    </xf>
    <xf numFmtId="44" fontId="2" fillId="0" borderId="6" xfId="2" applyFont="1" applyBorder="1" applyAlignment="1">
      <alignment horizontal="center" vertical="center"/>
    </xf>
    <xf numFmtId="44" fontId="2" fillId="0" borderId="6" xfId="2" applyFont="1" applyFill="1" applyBorder="1" applyAlignment="1">
      <alignment horizontal="center" vertical="center"/>
    </xf>
    <xf numFmtId="44" fontId="2" fillId="0" borderId="8" xfId="0" applyNumberFormat="1" applyFont="1" applyBorder="1" applyAlignment="1">
      <alignment horizontal="center" vertical="center"/>
    </xf>
    <xf numFmtId="44" fontId="3" fillId="0" borderId="8" xfId="2" applyFont="1" applyFill="1" applyBorder="1" applyAlignment="1">
      <alignment horizontal="center" vertical="center" wrapText="1"/>
    </xf>
    <xf numFmtId="44" fontId="4" fillId="0" borderId="6" xfId="0" applyNumberFormat="1" applyFont="1" applyBorder="1" applyAlignment="1">
      <alignment horizontal="center" vertical="center"/>
    </xf>
    <xf numFmtId="44" fontId="2" fillId="0" borderId="6" xfId="2" applyFont="1" applyBorder="1" applyAlignment="1">
      <alignment horizontal="center" vertical="center" wrapText="1"/>
    </xf>
    <xf numFmtId="44" fontId="3" fillId="0" borderId="0" xfId="2" applyFont="1" applyBorder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 wrapText="1"/>
    </xf>
    <xf numFmtId="44" fontId="7" fillId="0" borderId="10" xfId="0" applyNumberFormat="1" applyFont="1" applyBorder="1" applyAlignment="1">
      <alignment horizontal="center" vertical="center" wrapText="1"/>
    </xf>
    <xf numFmtId="44" fontId="2" fillId="0" borderId="13" xfId="1" applyNumberFormat="1" applyFont="1" applyBorder="1" applyAlignment="1">
      <alignment horizontal="center" vertical="center" wrapText="1"/>
    </xf>
    <xf numFmtId="44" fontId="2" fillId="0" borderId="14" xfId="1" applyNumberFormat="1" applyFont="1" applyBorder="1" applyAlignment="1">
      <alignment horizontal="center" vertical="center" wrapText="1"/>
    </xf>
    <xf numFmtId="44" fontId="2" fillId="0" borderId="17" xfId="1" applyNumberFormat="1" applyFont="1" applyBorder="1" applyAlignment="1">
      <alignment horizontal="center" vertical="center" wrapText="1"/>
    </xf>
    <xf numFmtId="44" fontId="2" fillId="0" borderId="8" xfId="1" applyNumberFormat="1" applyFont="1" applyBorder="1" applyAlignment="1">
      <alignment horizontal="center" vertical="center" wrapText="1"/>
    </xf>
    <xf numFmtId="44" fontId="3" fillId="0" borderId="24" xfId="1" applyNumberFormat="1" applyFont="1" applyBorder="1" applyAlignment="1">
      <alignment horizontal="center" vertical="center" wrapText="1"/>
    </xf>
    <xf numFmtId="44" fontId="3" fillId="0" borderId="14" xfId="1" applyNumberFormat="1" applyFont="1" applyBorder="1" applyAlignment="1">
      <alignment horizontal="center" vertical="center" wrapText="1"/>
    </xf>
    <xf numFmtId="44" fontId="3" fillId="0" borderId="20" xfId="1" applyNumberFormat="1" applyFont="1" applyBorder="1" applyAlignment="1">
      <alignment horizontal="center" vertical="center" wrapText="1"/>
    </xf>
    <xf numFmtId="44" fontId="3" fillId="0" borderId="21" xfId="1" applyNumberFormat="1" applyFont="1" applyBorder="1" applyAlignment="1">
      <alignment horizontal="center" vertical="center" wrapText="1"/>
    </xf>
    <xf numFmtId="44" fontId="3" fillId="0" borderId="28" xfId="1" applyNumberFormat="1" applyFont="1" applyBorder="1" applyAlignment="1">
      <alignment horizontal="center" vertical="center" wrapText="1"/>
    </xf>
    <xf numFmtId="44" fontId="3" fillId="0" borderId="6" xfId="1" applyNumberFormat="1" applyFont="1" applyBorder="1" applyAlignment="1">
      <alignment horizontal="center" vertical="center" wrapText="1"/>
    </xf>
    <xf numFmtId="44" fontId="2" fillId="0" borderId="20" xfId="1" applyNumberFormat="1" applyFont="1" applyBorder="1" applyAlignment="1">
      <alignment horizontal="center" vertical="center" wrapText="1"/>
    </xf>
    <xf numFmtId="44" fontId="2" fillId="0" borderId="21" xfId="1" applyNumberFormat="1" applyFont="1" applyBorder="1" applyAlignment="1">
      <alignment horizontal="center" vertical="center" wrapText="1"/>
    </xf>
    <xf numFmtId="44" fontId="3" fillId="0" borderId="27" xfId="1" applyNumberFormat="1" applyFont="1" applyBorder="1" applyAlignment="1">
      <alignment horizontal="center" vertical="center" wrapText="1"/>
    </xf>
    <xf numFmtId="44" fontId="3" fillId="0" borderId="7" xfId="1" applyNumberFormat="1" applyFont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8" xfId="0" applyFont="1" applyBorder="1" applyAlignment="1">
      <alignment horizontal="lef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15635-513E-4C3C-9BF8-1C23F7416923}">
  <dimension ref="A1:N231"/>
  <sheetViews>
    <sheetView tabSelected="1" zoomScaleNormal="100" zoomScaleSheetLayoutView="130" workbookViewId="0">
      <selection activeCell="M191" sqref="M191"/>
    </sheetView>
  </sheetViews>
  <sheetFormatPr defaultRowHeight="14.5" x14ac:dyDescent="0.35"/>
  <cols>
    <col min="1" max="1" width="16" customWidth="1"/>
    <col min="2" max="2" width="28.1796875" customWidth="1"/>
    <col min="3" max="3" width="53.7265625" customWidth="1"/>
    <col min="4" max="4" width="13.54296875" customWidth="1"/>
    <col min="5" max="5" width="15.81640625" style="1" customWidth="1"/>
    <col min="6" max="6" width="19.54296875" style="123" customWidth="1"/>
    <col min="7" max="7" width="23.453125" style="123" customWidth="1"/>
    <col min="9" max="9" width="9.453125" bestFit="1" customWidth="1"/>
    <col min="10" max="10" width="11.54296875" bestFit="1" customWidth="1"/>
    <col min="11" max="11" width="10.1796875" bestFit="1" customWidth="1"/>
    <col min="13" max="13" width="10.1796875" bestFit="1" customWidth="1"/>
    <col min="14" max="14" width="12.453125" customWidth="1"/>
    <col min="257" max="257" width="8.1796875" customWidth="1"/>
    <col min="258" max="258" width="13.26953125" customWidth="1"/>
    <col min="259" max="259" width="46" customWidth="1"/>
    <col min="260" max="260" width="12.453125" customWidth="1"/>
    <col min="261" max="261" width="11.81640625" customWidth="1"/>
    <col min="262" max="262" width="16.54296875" customWidth="1"/>
    <col min="263" max="263" width="27" customWidth="1"/>
    <col min="270" max="270" width="12.453125" customWidth="1"/>
    <col min="513" max="513" width="8.1796875" customWidth="1"/>
    <col min="514" max="514" width="13.26953125" customWidth="1"/>
    <col min="515" max="515" width="46" customWidth="1"/>
    <col min="516" max="516" width="12.453125" customWidth="1"/>
    <col min="517" max="517" width="11.81640625" customWidth="1"/>
    <col min="518" max="518" width="16.54296875" customWidth="1"/>
    <col min="519" max="519" width="27" customWidth="1"/>
    <col min="526" max="526" width="12.453125" customWidth="1"/>
    <col min="769" max="769" width="8.1796875" customWidth="1"/>
    <col min="770" max="770" width="13.26953125" customWidth="1"/>
    <col min="771" max="771" width="46" customWidth="1"/>
    <col min="772" max="772" width="12.453125" customWidth="1"/>
    <col min="773" max="773" width="11.81640625" customWidth="1"/>
    <col min="774" max="774" width="16.54296875" customWidth="1"/>
    <col min="775" max="775" width="27" customWidth="1"/>
    <col min="782" max="782" width="12.453125" customWidth="1"/>
    <col min="1025" max="1025" width="8.1796875" customWidth="1"/>
    <col min="1026" max="1026" width="13.26953125" customWidth="1"/>
    <col min="1027" max="1027" width="46" customWidth="1"/>
    <col min="1028" max="1028" width="12.453125" customWidth="1"/>
    <col min="1029" max="1029" width="11.81640625" customWidth="1"/>
    <col min="1030" max="1030" width="16.54296875" customWidth="1"/>
    <col min="1031" max="1031" width="27" customWidth="1"/>
    <col min="1038" max="1038" width="12.453125" customWidth="1"/>
    <col min="1281" max="1281" width="8.1796875" customWidth="1"/>
    <col min="1282" max="1282" width="13.26953125" customWidth="1"/>
    <col min="1283" max="1283" width="46" customWidth="1"/>
    <col min="1284" max="1284" width="12.453125" customWidth="1"/>
    <col min="1285" max="1285" width="11.81640625" customWidth="1"/>
    <col min="1286" max="1286" width="16.54296875" customWidth="1"/>
    <col min="1287" max="1287" width="27" customWidth="1"/>
    <col min="1294" max="1294" width="12.453125" customWidth="1"/>
    <col min="1537" max="1537" width="8.1796875" customWidth="1"/>
    <col min="1538" max="1538" width="13.26953125" customWidth="1"/>
    <col min="1539" max="1539" width="46" customWidth="1"/>
    <col min="1540" max="1540" width="12.453125" customWidth="1"/>
    <col min="1541" max="1541" width="11.81640625" customWidth="1"/>
    <col min="1542" max="1542" width="16.54296875" customWidth="1"/>
    <col min="1543" max="1543" width="27" customWidth="1"/>
    <col min="1550" max="1550" width="12.453125" customWidth="1"/>
    <col min="1793" max="1793" width="8.1796875" customWidth="1"/>
    <col min="1794" max="1794" width="13.26953125" customWidth="1"/>
    <col min="1795" max="1795" width="46" customWidth="1"/>
    <col min="1796" max="1796" width="12.453125" customWidth="1"/>
    <col min="1797" max="1797" width="11.81640625" customWidth="1"/>
    <col min="1798" max="1798" width="16.54296875" customWidth="1"/>
    <col min="1799" max="1799" width="27" customWidth="1"/>
    <col min="1806" max="1806" width="12.453125" customWidth="1"/>
    <col min="2049" max="2049" width="8.1796875" customWidth="1"/>
    <col min="2050" max="2050" width="13.26953125" customWidth="1"/>
    <col min="2051" max="2051" width="46" customWidth="1"/>
    <col min="2052" max="2052" width="12.453125" customWidth="1"/>
    <col min="2053" max="2053" width="11.81640625" customWidth="1"/>
    <col min="2054" max="2054" width="16.54296875" customWidth="1"/>
    <col min="2055" max="2055" width="27" customWidth="1"/>
    <col min="2062" max="2062" width="12.453125" customWidth="1"/>
    <col min="2305" max="2305" width="8.1796875" customWidth="1"/>
    <col min="2306" max="2306" width="13.26953125" customWidth="1"/>
    <col min="2307" max="2307" width="46" customWidth="1"/>
    <col min="2308" max="2308" width="12.453125" customWidth="1"/>
    <col min="2309" max="2309" width="11.81640625" customWidth="1"/>
    <col min="2310" max="2310" width="16.54296875" customWidth="1"/>
    <col min="2311" max="2311" width="27" customWidth="1"/>
    <col min="2318" max="2318" width="12.453125" customWidth="1"/>
    <col min="2561" max="2561" width="8.1796875" customWidth="1"/>
    <col min="2562" max="2562" width="13.26953125" customWidth="1"/>
    <col min="2563" max="2563" width="46" customWidth="1"/>
    <col min="2564" max="2564" width="12.453125" customWidth="1"/>
    <col min="2565" max="2565" width="11.81640625" customWidth="1"/>
    <col min="2566" max="2566" width="16.54296875" customWidth="1"/>
    <col min="2567" max="2567" width="27" customWidth="1"/>
    <col min="2574" max="2574" width="12.453125" customWidth="1"/>
    <col min="2817" max="2817" width="8.1796875" customWidth="1"/>
    <col min="2818" max="2818" width="13.26953125" customWidth="1"/>
    <col min="2819" max="2819" width="46" customWidth="1"/>
    <col min="2820" max="2820" width="12.453125" customWidth="1"/>
    <col min="2821" max="2821" width="11.81640625" customWidth="1"/>
    <col min="2822" max="2822" width="16.54296875" customWidth="1"/>
    <col min="2823" max="2823" width="27" customWidth="1"/>
    <col min="2830" max="2830" width="12.453125" customWidth="1"/>
    <col min="3073" max="3073" width="8.1796875" customWidth="1"/>
    <col min="3074" max="3074" width="13.26953125" customWidth="1"/>
    <col min="3075" max="3075" width="46" customWidth="1"/>
    <col min="3076" max="3076" width="12.453125" customWidth="1"/>
    <col min="3077" max="3077" width="11.81640625" customWidth="1"/>
    <col min="3078" max="3078" width="16.54296875" customWidth="1"/>
    <col min="3079" max="3079" width="27" customWidth="1"/>
    <col min="3086" max="3086" width="12.453125" customWidth="1"/>
    <col min="3329" max="3329" width="8.1796875" customWidth="1"/>
    <col min="3330" max="3330" width="13.26953125" customWidth="1"/>
    <col min="3331" max="3331" width="46" customWidth="1"/>
    <col min="3332" max="3332" width="12.453125" customWidth="1"/>
    <col min="3333" max="3333" width="11.81640625" customWidth="1"/>
    <col min="3334" max="3334" width="16.54296875" customWidth="1"/>
    <col min="3335" max="3335" width="27" customWidth="1"/>
    <col min="3342" max="3342" width="12.453125" customWidth="1"/>
    <col min="3585" max="3585" width="8.1796875" customWidth="1"/>
    <col min="3586" max="3586" width="13.26953125" customWidth="1"/>
    <col min="3587" max="3587" width="46" customWidth="1"/>
    <col min="3588" max="3588" width="12.453125" customWidth="1"/>
    <col min="3589" max="3589" width="11.81640625" customWidth="1"/>
    <col min="3590" max="3590" width="16.54296875" customWidth="1"/>
    <col min="3591" max="3591" width="27" customWidth="1"/>
    <col min="3598" max="3598" width="12.453125" customWidth="1"/>
    <col min="3841" max="3841" width="8.1796875" customWidth="1"/>
    <col min="3842" max="3842" width="13.26953125" customWidth="1"/>
    <col min="3843" max="3843" width="46" customWidth="1"/>
    <col min="3844" max="3844" width="12.453125" customWidth="1"/>
    <col min="3845" max="3845" width="11.81640625" customWidth="1"/>
    <col min="3846" max="3846" width="16.54296875" customWidth="1"/>
    <col min="3847" max="3847" width="27" customWidth="1"/>
    <col min="3854" max="3854" width="12.453125" customWidth="1"/>
    <col min="4097" max="4097" width="8.1796875" customWidth="1"/>
    <col min="4098" max="4098" width="13.26953125" customWidth="1"/>
    <col min="4099" max="4099" width="46" customWidth="1"/>
    <col min="4100" max="4100" width="12.453125" customWidth="1"/>
    <col min="4101" max="4101" width="11.81640625" customWidth="1"/>
    <col min="4102" max="4102" width="16.54296875" customWidth="1"/>
    <col min="4103" max="4103" width="27" customWidth="1"/>
    <col min="4110" max="4110" width="12.453125" customWidth="1"/>
    <col min="4353" max="4353" width="8.1796875" customWidth="1"/>
    <col min="4354" max="4354" width="13.26953125" customWidth="1"/>
    <col min="4355" max="4355" width="46" customWidth="1"/>
    <col min="4356" max="4356" width="12.453125" customWidth="1"/>
    <col min="4357" max="4357" width="11.81640625" customWidth="1"/>
    <col min="4358" max="4358" width="16.54296875" customWidth="1"/>
    <col min="4359" max="4359" width="27" customWidth="1"/>
    <col min="4366" max="4366" width="12.453125" customWidth="1"/>
    <col min="4609" max="4609" width="8.1796875" customWidth="1"/>
    <col min="4610" max="4610" width="13.26953125" customWidth="1"/>
    <col min="4611" max="4611" width="46" customWidth="1"/>
    <col min="4612" max="4612" width="12.453125" customWidth="1"/>
    <col min="4613" max="4613" width="11.81640625" customWidth="1"/>
    <col min="4614" max="4614" width="16.54296875" customWidth="1"/>
    <col min="4615" max="4615" width="27" customWidth="1"/>
    <col min="4622" max="4622" width="12.453125" customWidth="1"/>
    <col min="4865" max="4865" width="8.1796875" customWidth="1"/>
    <col min="4866" max="4866" width="13.26953125" customWidth="1"/>
    <col min="4867" max="4867" width="46" customWidth="1"/>
    <col min="4868" max="4868" width="12.453125" customWidth="1"/>
    <col min="4869" max="4869" width="11.81640625" customWidth="1"/>
    <col min="4870" max="4870" width="16.54296875" customWidth="1"/>
    <col min="4871" max="4871" width="27" customWidth="1"/>
    <col min="4878" max="4878" width="12.453125" customWidth="1"/>
    <col min="5121" max="5121" width="8.1796875" customWidth="1"/>
    <col min="5122" max="5122" width="13.26953125" customWidth="1"/>
    <col min="5123" max="5123" width="46" customWidth="1"/>
    <col min="5124" max="5124" width="12.453125" customWidth="1"/>
    <col min="5125" max="5125" width="11.81640625" customWidth="1"/>
    <col min="5126" max="5126" width="16.54296875" customWidth="1"/>
    <col min="5127" max="5127" width="27" customWidth="1"/>
    <col min="5134" max="5134" width="12.453125" customWidth="1"/>
    <col min="5377" max="5377" width="8.1796875" customWidth="1"/>
    <col min="5378" max="5378" width="13.26953125" customWidth="1"/>
    <col min="5379" max="5379" width="46" customWidth="1"/>
    <col min="5380" max="5380" width="12.453125" customWidth="1"/>
    <col min="5381" max="5381" width="11.81640625" customWidth="1"/>
    <col min="5382" max="5382" width="16.54296875" customWidth="1"/>
    <col min="5383" max="5383" width="27" customWidth="1"/>
    <col min="5390" max="5390" width="12.453125" customWidth="1"/>
    <col min="5633" max="5633" width="8.1796875" customWidth="1"/>
    <col min="5634" max="5634" width="13.26953125" customWidth="1"/>
    <col min="5635" max="5635" width="46" customWidth="1"/>
    <col min="5636" max="5636" width="12.453125" customWidth="1"/>
    <col min="5637" max="5637" width="11.81640625" customWidth="1"/>
    <col min="5638" max="5638" width="16.54296875" customWidth="1"/>
    <col min="5639" max="5639" width="27" customWidth="1"/>
    <col min="5646" max="5646" width="12.453125" customWidth="1"/>
    <col min="5889" max="5889" width="8.1796875" customWidth="1"/>
    <col min="5890" max="5890" width="13.26953125" customWidth="1"/>
    <col min="5891" max="5891" width="46" customWidth="1"/>
    <col min="5892" max="5892" width="12.453125" customWidth="1"/>
    <col min="5893" max="5893" width="11.81640625" customWidth="1"/>
    <col min="5894" max="5894" width="16.54296875" customWidth="1"/>
    <col min="5895" max="5895" width="27" customWidth="1"/>
    <col min="5902" max="5902" width="12.453125" customWidth="1"/>
    <col min="6145" max="6145" width="8.1796875" customWidth="1"/>
    <col min="6146" max="6146" width="13.26953125" customWidth="1"/>
    <col min="6147" max="6147" width="46" customWidth="1"/>
    <col min="6148" max="6148" width="12.453125" customWidth="1"/>
    <col min="6149" max="6149" width="11.81640625" customWidth="1"/>
    <col min="6150" max="6150" width="16.54296875" customWidth="1"/>
    <col min="6151" max="6151" width="27" customWidth="1"/>
    <col min="6158" max="6158" width="12.453125" customWidth="1"/>
    <col min="6401" max="6401" width="8.1796875" customWidth="1"/>
    <col min="6402" max="6402" width="13.26953125" customWidth="1"/>
    <col min="6403" max="6403" width="46" customWidth="1"/>
    <col min="6404" max="6404" width="12.453125" customWidth="1"/>
    <col min="6405" max="6405" width="11.81640625" customWidth="1"/>
    <col min="6406" max="6406" width="16.54296875" customWidth="1"/>
    <col min="6407" max="6407" width="27" customWidth="1"/>
    <col min="6414" max="6414" width="12.453125" customWidth="1"/>
    <col min="6657" max="6657" width="8.1796875" customWidth="1"/>
    <col min="6658" max="6658" width="13.26953125" customWidth="1"/>
    <col min="6659" max="6659" width="46" customWidth="1"/>
    <col min="6660" max="6660" width="12.453125" customWidth="1"/>
    <col min="6661" max="6661" width="11.81640625" customWidth="1"/>
    <col min="6662" max="6662" width="16.54296875" customWidth="1"/>
    <col min="6663" max="6663" width="27" customWidth="1"/>
    <col min="6670" max="6670" width="12.453125" customWidth="1"/>
    <col min="6913" max="6913" width="8.1796875" customWidth="1"/>
    <col min="6914" max="6914" width="13.26953125" customWidth="1"/>
    <col min="6915" max="6915" width="46" customWidth="1"/>
    <col min="6916" max="6916" width="12.453125" customWidth="1"/>
    <col min="6917" max="6917" width="11.81640625" customWidth="1"/>
    <col min="6918" max="6918" width="16.54296875" customWidth="1"/>
    <col min="6919" max="6919" width="27" customWidth="1"/>
    <col min="6926" max="6926" width="12.453125" customWidth="1"/>
    <col min="7169" max="7169" width="8.1796875" customWidth="1"/>
    <col min="7170" max="7170" width="13.26953125" customWidth="1"/>
    <col min="7171" max="7171" width="46" customWidth="1"/>
    <col min="7172" max="7172" width="12.453125" customWidth="1"/>
    <col min="7173" max="7173" width="11.81640625" customWidth="1"/>
    <col min="7174" max="7174" width="16.54296875" customWidth="1"/>
    <col min="7175" max="7175" width="27" customWidth="1"/>
    <col min="7182" max="7182" width="12.453125" customWidth="1"/>
    <col min="7425" max="7425" width="8.1796875" customWidth="1"/>
    <col min="7426" max="7426" width="13.26953125" customWidth="1"/>
    <col min="7427" max="7427" width="46" customWidth="1"/>
    <col min="7428" max="7428" width="12.453125" customWidth="1"/>
    <col min="7429" max="7429" width="11.81640625" customWidth="1"/>
    <col min="7430" max="7430" width="16.54296875" customWidth="1"/>
    <col min="7431" max="7431" width="27" customWidth="1"/>
    <col min="7438" max="7438" width="12.453125" customWidth="1"/>
    <col min="7681" max="7681" width="8.1796875" customWidth="1"/>
    <col min="7682" max="7682" width="13.26953125" customWidth="1"/>
    <col min="7683" max="7683" width="46" customWidth="1"/>
    <col min="7684" max="7684" width="12.453125" customWidth="1"/>
    <col min="7685" max="7685" width="11.81640625" customWidth="1"/>
    <col min="7686" max="7686" width="16.54296875" customWidth="1"/>
    <col min="7687" max="7687" width="27" customWidth="1"/>
    <col min="7694" max="7694" width="12.453125" customWidth="1"/>
    <col min="7937" max="7937" width="8.1796875" customWidth="1"/>
    <col min="7938" max="7938" width="13.26953125" customWidth="1"/>
    <col min="7939" max="7939" width="46" customWidth="1"/>
    <col min="7940" max="7940" width="12.453125" customWidth="1"/>
    <col min="7941" max="7941" width="11.81640625" customWidth="1"/>
    <col min="7942" max="7942" width="16.54296875" customWidth="1"/>
    <col min="7943" max="7943" width="27" customWidth="1"/>
    <col min="7950" max="7950" width="12.453125" customWidth="1"/>
    <col min="8193" max="8193" width="8.1796875" customWidth="1"/>
    <col min="8194" max="8194" width="13.26953125" customWidth="1"/>
    <col min="8195" max="8195" width="46" customWidth="1"/>
    <col min="8196" max="8196" width="12.453125" customWidth="1"/>
    <col min="8197" max="8197" width="11.81640625" customWidth="1"/>
    <col min="8198" max="8198" width="16.54296875" customWidth="1"/>
    <col min="8199" max="8199" width="27" customWidth="1"/>
    <col min="8206" max="8206" width="12.453125" customWidth="1"/>
    <col min="8449" max="8449" width="8.1796875" customWidth="1"/>
    <col min="8450" max="8450" width="13.26953125" customWidth="1"/>
    <col min="8451" max="8451" width="46" customWidth="1"/>
    <col min="8452" max="8452" width="12.453125" customWidth="1"/>
    <col min="8453" max="8453" width="11.81640625" customWidth="1"/>
    <col min="8454" max="8454" width="16.54296875" customWidth="1"/>
    <col min="8455" max="8455" width="27" customWidth="1"/>
    <col min="8462" max="8462" width="12.453125" customWidth="1"/>
    <col min="8705" max="8705" width="8.1796875" customWidth="1"/>
    <col min="8706" max="8706" width="13.26953125" customWidth="1"/>
    <col min="8707" max="8707" width="46" customWidth="1"/>
    <col min="8708" max="8708" width="12.453125" customWidth="1"/>
    <col min="8709" max="8709" width="11.81640625" customWidth="1"/>
    <col min="8710" max="8710" width="16.54296875" customWidth="1"/>
    <col min="8711" max="8711" width="27" customWidth="1"/>
    <col min="8718" max="8718" width="12.453125" customWidth="1"/>
    <col min="8961" max="8961" width="8.1796875" customWidth="1"/>
    <col min="8962" max="8962" width="13.26953125" customWidth="1"/>
    <col min="8963" max="8963" width="46" customWidth="1"/>
    <col min="8964" max="8964" width="12.453125" customWidth="1"/>
    <col min="8965" max="8965" width="11.81640625" customWidth="1"/>
    <col min="8966" max="8966" width="16.54296875" customWidth="1"/>
    <col min="8967" max="8967" width="27" customWidth="1"/>
    <col min="8974" max="8974" width="12.453125" customWidth="1"/>
    <col min="9217" max="9217" width="8.1796875" customWidth="1"/>
    <col min="9218" max="9218" width="13.26953125" customWidth="1"/>
    <col min="9219" max="9219" width="46" customWidth="1"/>
    <col min="9220" max="9220" width="12.453125" customWidth="1"/>
    <col min="9221" max="9221" width="11.81640625" customWidth="1"/>
    <col min="9222" max="9222" width="16.54296875" customWidth="1"/>
    <col min="9223" max="9223" width="27" customWidth="1"/>
    <col min="9230" max="9230" width="12.453125" customWidth="1"/>
    <col min="9473" max="9473" width="8.1796875" customWidth="1"/>
    <col min="9474" max="9474" width="13.26953125" customWidth="1"/>
    <col min="9475" max="9475" width="46" customWidth="1"/>
    <col min="9476" max="9476" width="12.453125" customWidth="1"/>
    <col min="9477" max="9477" width="11.81640625" customWidth="1"/>
    <col min="9478" max="9478" width="16.54296875" customWidth="1"/>
    <col min="9479" max="9479" width="27" customWidth="1"/>
    <col min="9486" max="9486" width="12.453125" customWidth="1"/>
    <col min="9729" max="9729" width="8.1796875" customWidth="1"/>
    <col min="9730" max="9730" width="13.26953125" customWidth="1"/>
    <col min="9731" max="9731" width="46" customWidth="1"/>
    <col min="9732" max="9732" width="12.453125" customWidth="1"/>
    <col min="9733" max="9733" width="11.81640625" customWidth="1"/>
    <col min="9734" max="9734" width="16.54296875" customWidth="1"/>
    <col min="9735" max="9735" width="27" customWidth="1"/>
    <col min="9742" max="9742" width="12.453125" customWidth="1"/>
    <col min="9985" max="9985" width="8.1796875" customWidth="1"/>
    <col min="9986" max="9986" width="13.26953125" customWidth="1"/>
    <col min="9987" max="9987" width="46" customWidth="1"/>
    <col min="9988" max="9988" width="12.453125" customWidth="1"/>
    <col min="9989" max="9989" width="11.81640625" customWidth="1"/>
    <col min="9990" max="9990" width="16.54296875" customWidth="1"/>
    <col min="9991" max="9991" width="27" customWidth="1"/>
    <col min="9998" max="9998" width="12.453125" customWidth="1"/>
    <col min="10241" max="10241" width="8.1796875" customWidth="1"/>
    <col min="10242" max="10242" width="13.26953125" customWidth="1"/>
    <col min="10243" max="10243" width="46" customWidth="1"/>
    <col min="10244" max="10244" width="12.453125" customWidth="1"/>
    <col min="10245" max="10245" width="11.81640625" customWidth="1"/>
    <col min="10246" max="10246" width="16.54296875" customWidth="1"/>
    <col min="10247" max="10247" width="27" customWidth="1"/>
    <col min="10254" max="10254" width="12.453125" customWidth="1"/>
    <col min="10497" max="10497" width="8.1796875" customWidth="1"/>
    <col min="10498" max="10498" width="13.26953125" customWidth="1"/>
    <col min="10499" max="10499" width="46" customWidth="1"/>
    <col min="10500" max="10500" width="12.453125" customWidth="1"/>
    <col min="10501" max="10501" width="11.81640625" customWidth="1"/>
    <col min="10502" max="10502" width="16.54296875" customWidth="1"/>
    <col min="10503" max="10503" width="27" customWidth="1"/>
    <col min="10510" max="10510" width="12.453125" customWidth="1"/>
    <col min="10753" max="10753" width="8.1796875" customWidth="1"/>
    <col min="10754" max="10754" width="13.26953125" customWidth="1"/>
    <col min="10755" max="10755" width="46" customWidth="1"/>
    <col min="10756" max="10756" width="12.453125" customWidth="1"/>
    <col min="10757" max="10757" width="11.81640625" customWidth="1"/>
    <col min="10758" max="10758" width="16.54296875" customWidth="1"/>
    <col min="10759" max="10759" width="27" customWidth="1"/>
    <col min="10766" max="10766" width="12.453125" customWidth="1"/>
    <col min="11009" max="11009" width="8.1796875" customWidth="1"/>
    <col min="11010" max="11010" width="13.26953125" customWidth="1"/>
    <col min="11011" max="11011" width="46" customWidth="1"/>
    <col min="11012" max="11012" width="12.453125" customWidth="1"/>
    <col min="11013" max="11013" width="11.81640625" customWidth="1"/>
    <col min="11014" max="11014" width="16.54296875" customWidth="1"/>
    <col min="11015" max="11015" width="27" customWidth="1"/>
    <col min="11022" max="11022" width="12.453125" customWidth="1"/>
    <col min="11265" max="11265" width="8.1796875" customWidth="1"/>
    <col min="11266" max="11266" width="13.26953125" customWidth="1"/>
    <col min="11267" max="11267" width="46" customWidth="1"/>
    <col min="11268" max="11268" width="12.453125" customWidth="1"/>
    <col min="11269" max="11269" width="11.81640625" customWidth="1"/>
    <col min="11270" max="11270" width="16.54296875" customWidth="1"/>
    <col min="11271" max="11271" width="27" customWidth="1"/>
    <col min="11278" max="11278" width="12.453125" customWidth="1"/>
    <col min="11521" max="11521" width="8.1796875" customWidth="1"/>
    <col min="11522" max="11522" width="13.26953125" customWidth="1"/>
    <col min="11523" max="11523" width="46" customWidth="1"/>
    <col min="11524" max="11524" width="12.453125" customWidth="1"/>
    <col min="11525" max="11525" width="11.81640625" customWidth="1"/>
    <col min="11526" max="11526" width="16.54296875" customWidth="1"/>
    <col min="11527" max="11527" width="27" customWidth="1"/>
    <col min="11534" max="11534" width="12.453125" customWidth="1"/>
    <col min="11777" max="11777" width="8.1796875" customWidth="1"/>
    <col min="11778" max="11778" width="13.26953125" customWidth="1"/>
    <col min="11779" max="11779" width="46" customWidth="1"/>
    <col min="11780" max="11780" width="12.453125" customWidth="1"/>
    <col min="11781" max="11781" width="11.81640625" customWidth="1"/>
    <col min="11782" max="11782" width="16.54296875" customWidth="1"/>
    <col min="11783" max="11783" width="27" customWidth="1"/>
    <col min="11790" max="11790" width="12.453125" customWidth="1"/>
    <col min="12033" max="12033" width="8.1796875" customWidth="1"/>
    <col min="12034" max="12034" width="13.26953125" customWidth="1"/>
    <col min="12035" max="12035" width="46" customWidth="1"/>
    <col min="12036" max="12036" width="12.453125" customWidth="1"/>
    <col min="12037" max="12037" width="11.81640625" customWidth="1"/>
    <col min="12038" max="12038" width="16.54296875" customWidth="1"/>
    <col min="12039" max="12039" width="27" customWidth="1"/>
    <col min="12046" max="12046" width="12.453125" customWidth="1"/>
    <col min="12289" max="12289" width="8.1796875" customWidth="1"/>
    <col min="12290" max="12290" width="13.26953125" customWidth="1"/>
    <col min="12291" max="12291" width="46" customWidth="1"/>
    <col min="12292" max="12292" width="12.453125" customWidth="1"/>
    <col min="12293" max="12293" width="11.81640625" customWidth="1"/>
    <col min="12294" max="12294" width="16.54296875" customWidth="1"/>
    <col min="12295" max="12295" width="27" customWidth="1"/>
    <col min="12302" max="12302" width="12.453125" customWidth="1"/>
    <col min="12545" max="12545" width="8.1796875" customWidth="1"/>
    <col min="12546" max="12546" width="13.26953125" customWidth="1"/>
    <col min="12547" max="12547" width="46" customWidth="1"/>
    <col min="12548" max="12548" width="12.453125" customWidth="1"/>
    <col min="12549" max="12549" width="11.81640625" customWidth="1"/>
    <col min="12550" max="12550" width="16.54296875" customWidth="1"/>
    <col min="12551" max="12551" width="27" customWidth="1"/>
    <col min="12558" max="12558" width="12.453125" customWidth="1"/>
    <col min="12801" max="12801" width="8.1796875" customWidth="1"/>
    <col min="12802" max="12802" width="13.26953125" customWidth="1"/>
    <col min="12803" max="12803" width="46" customWidth="1"/>
    <col min="12804" max="12804" width="12.453125" customWidth="1"/>
    <col min="12805" max="12805" width="11.81640625" customWidth="1"/>
    <col min="12806" max="12806" width="16.54296875" customWidth="1"/>
    <col min="12807" max="12807" width="27" customWidth="1"/>
    <col min="12814" max="12814" width="12.453125" customWidth="1"/>
    <col min="13057" max="13057" width="8.1796875" customWidth="1"/>
    <col min="13058" max="13058" width="13.26953125" customWidth="1"/>
    <col min="13059" max="13059" width="46" customWidth="1"/>
    <col min="13060" max="13060" width="12.453125" customWidth="1"/>
    <col min="13061" max="13061" width="11.81640625" customWidth="1"/>
    <col min="13062" max="13062" width="16.54296875" customWidth="1"/>
    <col min="13063" max="13063" width="27" customWidth="1"/>
    <col min="13070" max="13070" width="12.453125" customWidth="1"/>
    <col min="13313" max="13313" width="8.1796875" customWidth="1"/>
    <col min="13314" max="13314" width="13.26953125" customWidth="1"/>
    <col min="13315" max="13315" width="46" customWidth="1"/>
    <col min="13316" max="13316" width="12.453125" customWidth="1"/>
    <col min="13317" max="13317" width="11.81640625" customWidth="1"/>
    <col min="13318" max="13318" width="16.54296875" customWidth="1"/>
    <col min="13319" max="13319" width="27" customWidth="1"/>
    <col min="13326" max="13326" width="12.453125" customWidth="1"/>
    <col min="13569" max="13569" width="8.1796875" customWidth="1"/>
    <col min="13570" max="13570" width="13.26953125" customWidth="1"/>
    <col min="13571" max="13571" width="46" customWidth="1"/>
    <col min="13572" max="13572" width="12.453125" customWidth="1"/>
    <col min="13573" max="13573" width="11.81640625" customWidth="1"/>
    <col min="13574" max="13574" width="16.54296875" customWidth="1"/>
    <col min="13575" max="13575" width="27" customWidth="1"/>
    <col min="13582" max="13582" width="12.453125" customWidth="1"/>
    <col min="13825" max="13825" width="8.1796875" customWidth="1"/>
    <col min="13826" max="13826" width="13.26953125" customWidth="1"/>
    <col min="13827" max="13827" width="46" customWidth="1"/>
    <col min="13828" max="13828" width="12.453125" customWidth="1"/>
    <col min="13829" max="13829" width="11.81640625" customWidth="1"/>
    <col min="13830" max="13830" width="16.54296875" customWidth="1"/>
    <col min="13831" max="13831" width="27" customWidth="1"/>
    <col min="13838" max="13838" width="12.453125" customWidth="1"/>
    <col min="14081" max="14081" width="8.1796875" customWidth="1"/>
    <col min="14082" max="14082" width="13.26953125" customWidth="1"/>
    <col min="14083" max="14083" width="46" customWidth="1"/>
    <col min="14084" max="14084" width="12.453125" customWidth="1"/>
    <col min="14085" max="14085" width="11.81640625" customWidth="1"/>
    <col min="14086" max="14086" width="16.54296875" customWidth="1"/>
    <col min="14087" max="14087" width="27" customWidth="1"/>
    <col min="14094" max="14094" width="12.453125" customWidth="1"/>
    <col min="14337" max="14337" width="8.1796875" customWidth="1"/>
    <col min="14338" max="14338" width="13.26953125" customWidth="1"/>
    <col min="14339" max="14339" width="46" customWidth="1"/>
    <col min="14340" max="14340" width="12.453125" customWidth="1"/>
    <col min="14341" max="14341" width="11.81640625" customWidth="1"/>
    <col min="14342" max="14342" width="16.54296875" customWidth="1"/>
    <col min="14343" max="14343" width="27" customWidth="1"/>
    <col min="14350" max="14350" width="12.453125" customWidth="1"/>
    <col min="14593" max="14593" width="8.1796875" customWidth="1"/>
    <col min="14594" max="14594" width="13.26953125" customWidth="1"/>
    <col min="14595" max="14595" width="46" customWidth="1"/>
    <col min="14596" max="14596" width="12.453125" customWidth="1"/>
    <col min="14597" max="14597" width="11.81640625" customWidth="1"/>
    <col min="14598" max="14598" width="16.54296875" customWidth="1"/>
    <col min="14599" max="14599" width="27" customWidth="1"/>
    <col min="14606" max="14606" width="12.453125" customWidth="1"/>
    <col min="14849" max="14849" width="8.1796875" customWidth="1"/>
    <col min="14850" max="14850" width="13.26953125" customWidth="1"/>
    <col min="14851" max="14851" width="46" customWidth="1"/>
    <col min="14852" max="14852" width="12.453125" customWidth="1"/>
    <col min="14853" max="14853" width="11.81640625" customWidth="1"/>
    <col min="14854" max="14854" width="16.54296875" customWidth="1"/>
    <col min="14855" max="14855" width="27" customWidth="1"/>
    <col min="14862" max="14862" width="12.453125" customWidth="1"/>
    <col min="15105" max="15105" width="8.1796875" customWidth="1"/>
    <col min="15106" max="15106" width="13.26953125" customWidth="1"/>
    <col min="15107" max="15107" width="46" customWidth="1"/>
    <col min="15108" max="15108" width="12.453125" customWidth="1"/>
    <col min="15109" max="15109" width="11.81640625" customWidth="1"/>
    <col min="15110" max="15110" width="16.54296875" customWidth="1"/>
    <col min="15111" max="15111" width="27" customWidth="1"/>
    <col min="15118" max="15118" width="12.453125" customWidth="1"/>
    <col min="15361" max="15361" width="8.1796875" customWidth="1"/>
    <col min="15362" max="15362" width="13.26953125" customWidth="1"/>
    <col min="15363" max="15363" width="46" customWidth="1"/>
    <col min="15364" max="15364" width="12.453125" customWidth="1"/>
    <col min="15365" max="15365" width="11.81640625" customWidth="1"/>
    <col min="15366" max="15366" width="16.54296875" customWidth="1"/>
    <col min="15367" max="15367" width="27" customWidth="1"/>
    <col min="15374" max="15374" width="12.453125" customWidth="1"/>
    <col min="15617" max="15617" width="8.1796875" customWidth="1"/>
    <col min="15618" max="15618" width="13.26953125" customWidth="1"/>
    <col min="15619" max="15619" width="46" customWidth="1"/>
    <col min="15620" max="15620" width="12.453125" customWidth="1"/>
    <col min="15621" max="15621" width="11.81640625" customWidth="1"/>
    <col min="15622" max="15622" width="16.54296875" customWidth="1"/>
    <col min="15623" max="15623" width="27" customWidth="1"/>
    <col min="15630" max="15630" width="12.453125" customWidth="1"/>
    <col min="15873" max="15873" width="8.1796875" customWidth="1"/>
    <col min="15874" max="15874" width="13.26953125" customWidth="1"/>
    <col min="15875" max="15875" width="46" customWidth="1"/>
    <col min="15876" max="15876" width="12.453125" customWidth="1"/>
    <col min="15877" max="15877" width="11.81640625" customWidth="1"/>
    <col min="15878" max="15878" width="16.54296875" customWidth="1"/>
    <col min="15879" max="15879" width="27" customWidth="1"/>
    <col min="15886" max="15886" width="12.453125" customWidth="1"/>
    <col min="16129" max="16129" width="8.1796875" customWidth="1"/>
    <col min="16130" max="16130" width="13.26953125" customWidth="1"/>
    <col min="16131" max="16131" width="46" customWidth="1"/>
    <col min="16132" max="16132" width="12.453125" customWidth="1"/>
    <col min="16133" max="16133" width="11.81640625" customWidth="1"/>
    <col min="16134" max="16134" width="16.54296875" customWidth="1"/>
    <col min="16135" max="16135" width="27" customWidth="1"/>
    <col min="16142" max="16142" width="12.453125" customWidth="1"/>
  </cols>
  <sheetData>
    <row r="1" spans="1:7" s="1" customFormat="1" ht="33.75" customHeight="1" thickBot="1" x14ac:dyDescent="0.35">
      <c r="A1" s="126" t="s">
        <v>263</v>
      </c>
      <c r="B1" s="127"/>
      <c r="C1" s="127"/>
      <c r="D1" s="127"/>
      <c r="E1" s="127"/>
      <c r="F1" s="127"/>
      <c r="G1" s="128"/>
    </row>
    <row r="2" spans="1:7" s="1" customFormat="1" ht="34.5" customHeight="1" thickBot="1" x14ac:dyDescent="0.3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83" t="s">
        <v>5</v>
      </c>
      <c r="G2" s="84" t="s">
        <v>6</v>
      </c>
    </row>
    <row r="3" spans="1:7" s="1" customFormat="1" ht="15" customHeight="1" x14ac:dyDescent="0.3">
      <c r="A3" s="4"/>
      <c r="B3" s="4"/>
      <c r="C3" s="4"/>
      <c r="D3" s="4"/>
      <c r="E3" s="4"/>
      <c r="F3" s="85"/>
      <c r="G3" s="86"/>
    </row>
    <row r="4" spans="1:7" s="1" customFormat="1" ht="26.25" customHeight="1" x14ac:dyDescent="0.3">
      <c r="A4" s="5">
        <v>1</v>
      </c>
      <c r="B4" s="6" t="s">
        <v>7</v>
      </c>
      <c r="C4" s="5" t="s">
        <v>8</v>
      </c>
      <c r="D4" s="5"/>
      <c r="E4" s="6"/>
      <c r="F4" s="87"/>
      <c r="G4" s="88"/>
    </row>
    <row r="5" spans="1:7" s="1" customFormat="1" ht="14" x14ac:dyDescent="0.3">
      <c r="A5" s="7"/>
      <c r="B5" s="8"/>
      <c r="C5" s="9"/>
      <c r="D5" s="9"/>
      <c r="E5" s="8"/>
      <c r="F5" s="87"/>
      <c r="G5" s="88"/>
    </row>
    <row r="6" spans="1:7" s="1" customFormat="1" ht="15" customHeight="1" x14ac:dyDescent="0.3">
      <c r="A6" s="10"/>
      <c r="B6" s="10">
        <v>8.3000000000000007</v>
      </c>
      <c r="C6" s="8" t="s">
        <v>9</v>
      </c>
      <c r="D6" s="9"/>
      <c r="E6" s="8"/>
      <c r="F6" s="87"/>
      <c r="G6" s="88"/>
    </row>
    <row r="7" spans="1:7" s="1" customFormat="1" ht="15" customHeight="1" x14ac:dyDescent="0.3">
      <c r="A7" s="10">
        <v>1.1000000000000001</v>
      </c>
      <c r="B7" s="10" t="s">
        <v>10</v>
      </c>
      <c r="C7" s="8" t="s">
        <v>11</v>
      </c>
      <c r="D7" s="8" t="s">
        <v>12</v>
      </c>
      <c r="E7" s="8">
        <v>1</v>
      </c>
      <c r="F7" s="87"/>
      <c r="G7" s="89">
        <f>SUM(E7*F7)</f>
        <v>0</v>
      </c>
    </row>
    <row r="8" spans="1:7" s="1" customFormat="1" ht="7.5" customHeight="1" x14ac:dyDescent="0.3">
      <c r="A8" s="10"/>
      <c r="B8" s="10"/>
      <c r="C8" s="8"/>
      <c r="D8" s="8"/>
      <c r="E8" s="8"/>
      <c r="F8" s="87"/>
      <c r="G8" s="89"/>
    </row>
    <row r="9" spans="1:7" s="1" customFormat="1" ht="15" customHeight="1" x14ac:dyDescent="0.3">
      <c r="A9" s="10">
        <v>1.2</v>
      </c>
      <c r="B9" s="10" t="s">
        <v>13</v>
      </c>
      <c r="C9" s="8" t="s">
        <v>14</v>
      </c>
      <c r="D9" s="8" t="s">
        <v>12</v>
      </c>
      <c r="E9" s="8">
        <v>1</v>
      </c>
      <c r="F9" s="87"/>
      <c r="G9" s="89">
        <f>SUM(E9*F9)</f>
        <v>0</v>
      </c>
    </row>
    <row r="10" spans="1:7" s="1" customFormat="1" ht="5.25" customHeight="1" x14ac:dyDescent="0.3">
      <c r="A10" s="10"/>
      <c r="B10" s="10"/>
      <c r="C10" s="8"/>
      <c r="D10" s="8"/>
      <c r="E10" s="8"/>
      <c r="F10" s="87"/>
      <c r="G10" s="89"/>
    </row>
    <row r="11" spans="1:7" s="1" customFormat="1" ht="15" customHeight="1" x14ac:dyDescent="0.3">
      <c r="A11" s="10">
        <v>1.3</v>
      </c>
      <c r="B11" s="10" t="s">
        <v>15</v>
      </c>
      <c r="C11" s="8" t="s">
        <v>16</v>
      </c>
      <c r="D11" s="8"/>
      <c r="E11" s="8"/>
      <c r="F11" s="87"/>
      <c r="G11" s="89"/>
    </row>
    <row r="12" spans="1:7" s="1" customFormat="1" ht="4.5" customHeight="1" x14ac:dyDescent="0.3">
      <c r="A12" s="10"/>
      <c r="B12" s="10"/>
      <c r="C12" s="8"/>
      <c r="D12" s="8"/>
      <c r="E12" s="8"/>
      <c r="F12" s="87"/>
      <c r="G12" s="89"/>
    </row>
    <row r="13" spans="1:7" s="1" customFormat="1" ht="15" customHeight="1" x14ac:dyDescent="0.3">
      <c r="A13" s="10" t="s">
        <v>17</v>
      </c>
      <c r="B13" s="10" t="s">
        <v>18</v>
      </c>
      <c r="C13" s="8" t="s">
        <v>19</v>
      </c>
      <c r="D13" s="8" t="s">
        <v>12</v>
      </c>
      <c r="E13" s="8">
        <v>1</v>
      </c>
      <c r="F13" s="87"/>
      <c r="G13" s="89">
        <f>SUM(E13*F13)</f>
        <v>0</v>
      </c>
    </row>
    <row r="14" spans="1:7" s="1" customFormat="1" ht="15" customHeight="1" x14ac:dyDescent="0.3">
      <c r="A14" s="10" t="s">
        <v>20</v>
      </c>
      <c r="B14" s="10" t="s">
        <v>21</v>
      </c>
      <c r="C14" s="8" t="s">
        <v>22</v>
      </c>
      <c r="D14" s="8" t="s">
        <v>12</v>
      </c>
      <c r="E14" s="8">
        <v>1</v>
      </c>
      <c r="F14" s="87"/>
      <c r="G14" s="89">
        <f>SUM(E14*F14)</f>
        <v>0</v>
      </c>
    </row>
    <row r="15" spans="1:7" s="1" customFormat="1" ht="15" customHeight="1" x14ac:dyDescent="0.3">
      <c r="A15" s="10"/>
      <c r="B15" s="10"/>
      <c r="C15" s="8"/>
      <c r="D15" s="8"/>
      <c r="E15" s="8"/>
      <c r="F15" s="87"/>
      <c r="G15" s="89"/>
    </row>
    <row r="16" spans="1:7" s="1" customFormat="1" ht="15" customHeight="1" x14ac:dyDescent="0.3">
      <c r="A16" s="10">
        <v>1.4</v>
      </c>
      <c r="B16" s="10" t="s">
        <v>15</v>
      </c>
      <c r="C16" s="8" t="s">
        <v>23</v>
      </c>
      <c r="D16" s="8"/>
      <c r="E16" s="8"/>
      <c r="F16" s="87"/>
      <c r="G16" s="89"/>
    </row>
    <row r="17" spans="1:7" s="1" customFormat="1" ht="15" customHeight="1" x14ac:dyDescent="0.3">
      <c r="A17" s="10"/>
      <c r="B17" s="10"/>
      <c r="C17" s="8"/>
      <c r="D17" s="8"/>
      <c r="E17" s="8"/>
      <c r="F17" s="87"/>
      <c r="G17" s="89"/>
    </row>
    <row r="18" spans="1:7" s="1" customFormat="1" ht="15" customHeight="1" x14ac:dyDescent="0.3">
      <c r="A18" s="10" t="s">
        <v>24</v>
      </c>
      <c r="B18" s="10" t="s">
        <v>25</v>
      </c>
      <c r="C18" s="8" t="s">
        <v>26</v>
      </c>
      <c r="D18" s="8" t="s">
        <v>12</v>
      </c>
      <c r="E18" s="8">
        <v>1</v>
      </c>
      <c r="F18" s="87"/>
      <c r="G18" s="89">
        <f t="shared" ref="G18:G28" si="0">SUM(E18*F18)</f>
        <v>0</v>
      </c>
    </row>
    <row r="19" spans="1:7" s="1" customFormat="1" ht="15" customHeight="1" x14ac:dyDescent="0.3">
      <c r="A19" s="10" t="s">
        <v>27</v>
      </c>
      <c r="B19" s="10" t="s">
        <v>28</v>
      </c>
      <c r="C19" s="8" t="s">
        <v>29</v>
      </c>
      <c r="D19" s="8" t="s">
        <v>12</v>
      </c>
      <c r="E19" s="8">
        <v>1</v>
      </c>
      <c r="F19" s="87"/>
      <c r="G19" s="89">
        <f t="shared" si="0"/>
        <v>0</v>
      </c>
    </row>
    <row r="20" spans="1:7" s="1" customFormat="1" ht="15" customHeight="1" x14ac:dyDescent="0.3">
      <c r="A20" s="10" t="s">
        <v>30</v>
      </c>
      <c r="B20" s="10" t="s">
        <v>31</v>
      </c>
      <c r="C20" s="8" t="s">
        <v>32</v>
      </c>
      <c r="D20" s="8" t="s">
        <v>12</v>
      </c>
      <c r="E20" s="8">
        <v>1</v>
      </c>
      <c r="F20" s="87"/>
      <c r="G20" s="89">
        <f t="shared" si="0"/>
        <v>0</v>
      </c>
    </row>
    <row r="21" spans="1:7" s="1" customFormat="1" ht="15" customHeight="1" x14ac:dyDescent="0.3">
      <c r="A21" s="10" t="s">
        <v>33</v>
      </c>
      <c r="B21" s="10" t="s">
        <v>34</v>
      </c>
      <c r="C21" s="8" t="s">
        <v>35</v>
      </c>
      <c r="D21" s="8" t="s">
        <v>12</v>
      </c>
      <c r="E21" s="8">
        <v>1</v>
      </c>
      <c r="F21" s="87"/>
      <c r="G21" s="89">
        <f t="shared" si="0"/>
        <v>0</v>
      </c>
    </row>
    <row r="22" spans="1:7" s="1" customFormat="1" ht="15" customHeight="1" x14ac:dyDescent="0.3">
      <c r="A22" s="10" t="s">
        <v>36</v>
      </c>
      <c r="B22" s="10" t="s">
        <v>37</v>
      </c>
      <c r="C22" s="8" t="s">
        <v>38</v>
      </c>
      <c r="D22" s="8" t="s">
        <v>12</v>
      </c>
      <c r="E22" s="8">
        <v>1</v>
      </c>
      <c r="F22" s="87"/>
      <c r="G22" s="89">
        <f t="shared" si="0"/>
        <v>0</v>
      </c>
    </row>
    <row r="23" spans="1:7" s="1" customFormat="1" ht="15" customHeight="1" x14ac:dyDescent="0.3">
      <c r="A23" s="10" t="s">
        <v>39</v>
      </c>
      <c r="B23" s="10" t="s">
        <v>40</v>
      </c>
      <c r="C23" s="8" t="s">
        <v>41</v>
      </c>
      <c r="D23" s="8" t="s">
        <v>12</v>
      </c>
      <c r="E23" s="8">
        <v>1</v>
      </c>
      <c r="F23" s="87"/>
      <c r="G23" s="89">
        <f t="shared" si="0"/>
        <v>0</v>
      </c>
    </row>
    <row r="24" spans="1:7" s="1" customFormat="1" ht="15" customHeight="1" x14ac:dyDescent="0.3">
      <c r="A24" s="10" t="s">
        <v>42</v>
      </c>
      <c r="B24" s="10" t="s">
        <v>43</v>
      </c>
      <c r="C24" s="8" t="s">
        <v>44</v>
      </c>
      <c r="D24" s="8" t="s">
        <v>12</v>
      </c>
      <c r="E24" s="8">
        <v>1</v>
      </c>
      <c r="F24" s="87"/>
      <c r="G24" s="89">
        <f t="shared" si="0"/>
        <v>0</v>
      </c>
    </row>
    <row r="25" spans="1:7" s="1" customFormat="1" ht="15" customHeight="1" x14ac:dyDescent="0.3">
      <c r="A25" s="10" t="s">
        <v>45</v>
      </c>
      <c r="B25" s="10" t="s">
        <v>46</v>
      </c>
      <c r="C25" s="8" t="s">
        <v>47</v>
      </c>
      <c r="D25" s="8" t="s">
        <v>12</v>
      </c>
      <c r="E25" s="8">
        <v>1</v>
      </c>
      <c r="F25" s="87"/>
      <c r="G25" s="89">
        <f t="shared" si="0"/>
        <v>0</v>
      </c>
    </row>
    <row r="26" spans="1:7" s="1" customFormat="1" ht="15" customHeight="1" x14ac:dyDescent="0.3">
      <c r="A26" s="10" t="s">
        <v>48</v>
      </c>
      <c r="B26" s="10" t="s">
        <v>49</v>
      </c>
      <c r="C26" s="8" t="s">
        <v>50</v>
      </c>
      <c r="D26" s="8" t="s">
        <v>12</v>
      </c>
      <c r="E26" s="8">
        <v>1</v>
      </c>
      <c r="F26" s="87"/>
      <c r="G26" s="89">
        <f t="shared" si="0"/>
        <v>0</v>
      </c>
    </row>
    <row r="27" spans="1:7" s="1" customFormat="1" ht="15" customHeight="1" x14ac:dyDescent="0.3">
      <c r="A27" s="10" t="s">
        <v>51</v>
      </c>
      <c r="B27" s="10" t="s">
        <v>52</v>
      </c>
      <c r="C27" s="8" t="s">
        <v>53</v>
      </c>
      <c r="D27" s="8" t="s">
        <v>12</v>
      </c>
      <c r="E27" s="8">
        <v>1</v>
      </c>
      <c r="F27" s="87"/>
      <c r="G27" s="89">
        <f t="shared" si="0"/>
        <v>0</v>
      </c>
    </row>
    <row r="28" spans="1:7" s="1" customFormat="1" ht="15" customHeight="1" x14ac:dyDescent="0.3">
      <c r="A28" s="10" t="s">
        <v>54</v>
      </c>
      <c r="B28" s="10" t="s">
        <v>55</v>
      </c>
      <c r="C28" s="8" t="s">
        <v>56</v>
      </c>
      <c r="D28" s="8" t="s">
        <v>12</v>
      </c>
      <c r="E28" s="8">
        <v>1</v>
      </c>
      <c r="F28" s="87"/>
      <c r="G28" s="89">
        <f t="shared" si="0"/>
        <v>0</v>
      </c>
    </row>
    <row r="29" spans="1:7" s="1" customFormat="1" ht="15" customHeight="1" x14ac:dyDescent="0.3">
      <c r="A29" s="10"/>
      <c r="B29" s="10"/>
      <c r="C29" s="8"/>
      <c r="D29" s="8"/>
      <c r="E29" s="8"/>
      <c r="F29" s="87"/>
      <c r="G29" s="89"/>
    </row>
    <row r="30" spans="1:7" s="1" customFormat="1" ht="15" customHeight="1" x14ac:dyDescent="0.3">
      <c r="A30" s="10">
        <v>1.5</v>
      </c>
      <c r="B30" s="10" t="s">
        <v>57</v>
      </c>
      <c r="C30" s="8" t="s">
        <v>58</v>
      </c>
      <c r="D30" s="8" t="s">
        <v>12</v>
      </c>
      <c r="E30" s="8">
        <v>1</v>
      </c>
      <c r="F30" s="87"/>
      <c r="G30" s="89">
        <f>SUM(E30*F30)</f>
        <v>0</v>
      </c>
    </row>
    <row r="31" spans="1:7" s="1" customFormat="1" ht="15" customHeight="1" x14ac:dyDescent="0.3">
      <c r="A31" s="10"/>
      <c r="B31" s="10"/>
      <c r="C31" s="8"/>
      <c r="D31" s="8"/>
      <c r="E31" s="8"/>
      <c r="F31" s="87"/>
      <c r="G31" s="89"/>
    </row>
    <row r="32" spans="1:7" s="1" customFormat="1" ht="15" customHeight="1" x14ac:dyDescent="0.3">
      <c r="A32" s="10">
        <v>1.6</v>
      </c>
      <c r="B32" s="10"/>
      <c r="C32" s="8" t="s">
        <v>59</v>
      </c>
      <c r="D32" s="8"/>
      <c r="E32" s="8"/>
      <c r="F32" s="87"/>
      <c r="G32" s="89"/>
    </row>
    <row r="33" spans="1:7" s="1" customFormat="1" ht="15" customHeight="1" x14ac:dyDescent="0.3">
      <c r="A33" s="10" t="s">
        <v>60</v>
      </c>
      <c r="B33" s="10"/>
      <c r="C33" s="8" t="s">
        <v>227</v>
      </c>
      <c r="D33" s="8" t="s">
        <v>12</v>
      </c>
      <c r="E33" s="8">
        <v>1</v>
      </c>
      <c r="F33" s="87"/>
      <c r="G33" s="89">
        <f>SUM(E33*F33)</f>
        <v>0</v>
      </c>
    </row>
    <row r="34" spans="1:7" s="1" customFormat="1" ht="33.75" customHeight="1" x14ac:dyDescent="0.3">
      <c r="A34" s="10" t="s">
        <v>61</v>
      </c>
      <c r="B34" s="10"/>
      <c r="C34" s="11" t="s">
        <v>62</v>
      </c>
      <c r="D34" s="8" t="s">
        <v>12</v>
      </c>
      <c r="E34" s="8">
        <v>1</v>
      </c>
      <c r="F34" s="87"/>
      <c r="G34" s="89">
        <f>SUM(E34*F34)</f>
        <v>0</v>
      </c>
    </row>
    <row r="35" spans="1:7" s="1" customFormat="1" ht="15" customHeight="1" x14ac:dyDescent="0.3">
      <c r="A35" s="10"/>
      <c r="B35" s="10"/>
      <c r="C35" s="8"/>
      <c r="D35" s="8"/>
      <c r="E35" s="8"/>
      <c r="F35" s="87"/>
      <c r="G35" s="89"/>
    </row>
    <row r="36" spans="1:7" s="1" customFormat="1" ht="15" customHeight="1" x14ac:dyDescent="0.3">
      <c r="A36" s="10" t="s">
        <v>228</v>
      </c>
      <c r="B36" s="10"/>
      <c r="C36" s="8" t="s">
        <v>229</v>
      </c>
      <c r="D36" s="8" t="s">
        <v>12</v>
      </c>
      <c r="E36" s="8">
        <v>1</v>
      </c>
      <c r="F36" s="87"/>
      <c r="G36" s="89">
        <f>SUM(E36*F36)</f>
        <v>0</v>
      </c>
    </row>
    <row r="37" spans="1:7" s="1" customFormat="1" ht="15" customHeight="1" x14ac:dyDescent="0.3">
      <c r="A37" s="10"/>
      <c r="B37" s="10"/>
      <c r="C37" s="8"/>
      <c r="D37" s="8"/>
      <c r="E37" s="8"/>
      <c r="F37" s="87"/>
      <c r="G37" s="89"/>
    </row>
    <row r="38" spans="1:7" s="1" customFormat="1" ht="15" customHeight="1" x14ac:dyDescent="0.3">
      <c r="A38" s="10">
        <v>1.7</v>
      </c>
      <c r="B38" s="10" t="s">
        <v>63</v>
      </c>
      <c r="C38" s="8" t="s">
        <v>64</v>
      </c>
      <c r="D38" s="8" t="s">
        <v>12</v>
      </c>
      <c r="E38" s="8">
        <v>1</v>
      </c>
      <c r="F38" s="87"/>
      <c r="G38" s="89">
        <f>SUM(E38*F38)</f>
        <v>0</v>
      </c>
    </row>
    <row r="39" spans="1:7" s="1" customFormat="1" ht="15" customHeight="1" x14ac:dyDescent="0.3">
      <c r="A39" s="10"/>
      <c r="B39" s="10"/>
      <c r="C39" s="8"/>
      <c r="D39" s="8"/>
      <c r="E39" s="8"/>
      <c r="F39" s="87"/>
      <c r="G39" s="89"/>
    </row>
    <row r="40" spans="1:7" s="1" customFormat="1" ht="15" customHeight="1" x14ac:dyDescent="0.3">
      <c r="A40" s="10">
        <v>1.8</v>
      </c>
      <c r="B40" s="10" t="s">
        <v>65</v>
      </c>
      <c r="C40" s="8" t="s">
        <v>66</v>
      </c>
      <c r="D40" s="8" t="s">
        <v>12</v>
      </c>
      <c r="E40" s="8">
        <v>1</v>
      </c>
      <c r="F40" s="87"/>
      <c r="G40" s="89">
        <f>SUM(E40*F40)</f>
        <v>0</v>
      </c>
    </row>
    <row r="41" spans="1:7" s="1" customFormat="1" ht="15" customHeight="1" x14ac:dyDescent="0.3">
      <c r="A41" s="10"/>
      <c r="B41" s="10"/>
      <c r="C41" s="8"/>
      <c r="D41" s="8"/>
      <c r="E41" s="8"/>
      <c r="F41" s="87"/>
      <c r="G41" s="89"/>
    </row>
    <row r="42" spans="1:7" s="1" customFormat="1" ht="15" customHeight="1" x14ac:dyDescent="0.3">
      <c r="A42" s="10"/>
      <c r="B42" s="10">
        <v>8.4</v>
      </c>
      <c r="C42" s="8" t="s">
        <v>67</v>
      </c>
      <c r="D42" s="8"/>
      <c r="E42" s="8"/>
      <c r="F42" s="87"/>
      <c r="G42" s="89"/>
    </row>
    <row r="43" spans="1:7" s="1" customFormat="1" ht="15" customHeight="1" x14ac:dyDescent="0.3">
      <c r="A43" s="10">
        <v>1.9</v>
      </c>
      <c r="B43" s="10" t="s">
        <v>68</v>
      </c>
      <c r="C43" s="8" t="s">
        <v>69</v>
      </c>
      <c r="D43" s="8" t="s">
        <v>70</v>
      </c>
      <c r="E43" s="8">
        <v>12</v>
      </c>
      <c r="F43" s="87"/>
      <c r="G43" s="89">
        <f>SUM(E43*F43)</f>
        <v>0</v>
      </c>
    </row>
    <row r="44" spans="1:7" s="1" customFormat="1" ht="15" customHeight="1" x14ac:dyDescent="0.3">
      <c r="A44" s="10"/>
      <c r="B44" s="10"/>
      <c r="C44" s="8"/>
      <c r="D44" s="8"/>
      <c r="E44" s="8"/>
      <c r="F44" s="87"/>
      <c r="G44" s="89"/>
    </row>
    <row r="45" spans="1:7" s="1" customFormat="1" ht="31.5" customHeight="1" x14ac:dyDescent="0.3">
      <c r="A45" s="12" t="s">
        <v>71</v>
      </c>
      <c r="B45" s="10" t="s">
        <v>72</v>
      </c>
      <c r="C45" s="13" t="s">
        <v>73</v>
      </c>
      <c r="D45" s="8" t="s">
        <v>70</v>
      </c>
      <c r="E45" s="8">
        <v>12</v>
      </c>
      <c r="F45" s="87"/>
      <c r="G45" s="89">
        <f>SUM(E45*F45)</f>
        <v>0</v>
      </c>
    </row>
    <row r="46" spans="1:7" s="1" customFormat="1" ht="15" customHeight="1" x14ac:dyDescent="0.3">
      <c r="A46" s="10"/>
      <c r="B46" s="10"/>
      <c r="C46" s="13"/>
      <c r="D46" s="8"/>
      <c r="E46" s="8"/>
      <c r="F46" s="87"/>
      <c r="G46" s="89"/>
    </row>
    <row r="47" spans="1:7" s="1" customFormat="1" ht="28.5" customHeight="1" x14ac:dyDescent="0.3">
      <c r="A47" s="10">
        <v>1.1100000000000001</v>
      </c>
      <c r="B47" s="10"/>
      <c r="C47" s="13" t="s">
        <v>74</v>
      </c>
      <c r="D47" s="8" t="s">
        <v>70</v>
      </c>
      <c r="E47" s="8">
        <v>12</v>
      </c>
      <c r="F47" s="87"/>
      <c r="G47" s="89">
        <f>SUM(E47*F47)</f>
        <v>0</v>
      </c>
    </row>
    <row r="48" spans="1:7" s="1" customFormat="1" ht="15" customHeight="1" x14ac:dyDescent="0.3">
      <c r="A48" s="10"/>
      <c r="B48" s="10"/>
      <c r="C48" s="13"/>
      <c r="D48" s="8"/>
      <c r="E48" s="8"/>
      <c r="F48" s="87"/>
      <c r="G48" s="90"/>
    </row>
    <row r="49" spans="1:7" s="1" customFormat="1" ht="15" customHeight="1" x14ac:dyDescent="0.3">
      <c r="A49" s="10"/>
      <c r="B49" s="10">
        <v>8.5</v>
      </c>
      <c r="C49" s="8" t="s">
        <v>75</v>
      </c>
      <c r="D49" s="8"/>
      <c r="E49" s="8"/>
      <c r="F49" s="87"/>
      <c r="G49" s="88"/>
    </row>
    <row r="50" spans="1:7" s="1" customFormat="1" ht="15" customHeight="1" x14ac:dyDescent="0.3">
      <c r="A50" s="10"/>
      <c r="B50" s="10"/>
      <c r="C50" s="8"/>
      <c r="D50" s="8"/>
      <c r="E50" s="8"/>
      <c r="F50" s="87"/>
      <c r="G50" s="88"/>
    </row>
    <row r="51" spans="1:7" s="1" customFormat="1" ht="15" customHeight="1" x14ac:dyDescent="0.3">
      <c r="A51" s="10">
        <v>1.1200000000000001</v>
      </c>
      <c r="B51" s="10"/>
      <c r="C51" s="8" t="s">
        <v>76</v>
      </c>
      <c r="D51" s="8" t="s">
        <v>77</v>
      </c>
      <c r="E51" s="8"/>
      <c r="F51" s="87"/>
      <c r="G51" s="88">
        <v>50000</v>
      </c>
    </row>
    <row r="52" spans="1:7" s="1" customFormat="1" ht="15" customHeight="1" x14ac:dyDescent="0.3">
      <c r="A52" s="10">
        <v>1.1299999999999999</v>
      </c>
      <c r="B52" s="10"/>
      <c r="C52" s="8" t="s">
        <v>78</v>
      </c>
      <c r="D52" s="8" t="s">
        <v>79</v>
      </c>
      <c r="E52" s="8"/>
      <c r="F52" s="87"/>
      <c r="G52" s="88"/>
    </row>
    <row r="53" spans="1:7" s="1" customFormat="1" ht="15" customHeight="1" x14ac:dyDescent="0.3">
      <c r="A53" s="10"/>
      <c r="B53" s="10"/>
      <c r="C53" s="8"/>
      <c r="D53" s="8"/>
      <c r="E53" s="8"/>
      <c r="F53" s="87"/>
      <c r="G53" s="88"/>
    </row>
    <row r="54" spans="1:7" s="1" customFormat="1" ht="15" customHeight="1" x14ac:dyDescent="0.3">
      <c r="A54" s="14">
        <v>1.1399999999999999</v>
      </c>
      <c r="B54" s="10"/>
      <c r="C54" s="8" t="s">
        <v>80</v>
      </c>
      <c r="D54" s="8" t="s">
        <v>77</v>
      </c>
      <c r="E54" s="8"/>
      <c r="F54" s="87"/>
      <c r="G54" s="88">
        <v>60000</v>
      </c>
    </row>
    <row r="55" spans="1:7" s="1" customFormat="1" ht="15" customHeight="1" x14ac:dyDescent="0.3">
      <c r="A55" s="14">
        <v>1.1499999999999999</v>
      </c>
      <c r="B55" s="10"/>
      <c r="C55" s="8" t="s">
        <v>78</v>
      </c>
      <c r="D55" s="8" t="s">
        <v>79</v>
      </c>
      <c r="E55" s="8"/>
      <c r="F55" s="87"/>
      <c r="G55" s="88"/>
    </row>
    <row r="56" spans="1:7" s="1" customFormat="1" ht="15" customHeight="1" x14ac:dyDescent="0.3">
      <c r="A56" s="14"/>
      <c r="B56" s="10"/>
      <c r="C56" s="8"/>
      <c r="D56" s="8"/>
      <c r="E56" s="8"/>
      <c r="F56" s="87"/>
      <c r="G56" s="88"/>
    </row>
    <row r="57" spans="1:7" s="1" customFormat="1" ht="15" customHeight="1" x14ac:dyDescent="0.3">
      <c r="A57" s="14">
        <v>1.1599999999999999</v>
      </c>
      <c r="B57" s="10"/>
      <c r="C57" s="8" t="s">
        <v>81</v>
      </c>
      <c r="D57" s="8" t="s">
        <v>12</v>
      </c>
      <c r="E57" s="8">
        <v>1</v>
      </c>
      <c r="F57" s="87"/>
      <c r="G57" s="88"/>
    </row>
    <row r="58" spans="1:7" s="1" customFormat="1" ht="15" customHeight="1" x14ac:dyDescent="0.3">
      <c r="A58" s="14"/>
      <c r="B58" s="10"/>
      <c r="C58" s="8"/>
      <c r="D58" s="8"/>
      <c r="E58" s="8"/>
      <c r="F58" s="87"/>
      <c r="G58" s="88"/>
    </row>
    <row r="59" spans="1:7" s="1" customFormat="1" ht="15" customHeight="1" x14ac:dyDescent="0.3">
      <c r="A59" s="14">
        <v>1.17</v>
      </c>
      <c r="B59" s="10"/>
      <c r="C59" s="8" t="s">
        <v>82</v>
      </c>
      <c r="D59" s="8" t="s">
        <v>12</v>
      </c>
      <c r="E59" s="8">
        <v>1</v>
      </c>
      <c r="F59" s="87"/>
      <c r="G59" s="88"/>
    </row>
    <row r="60" spans="1:7" s="1" customFormat="1" ht="15" customHeight="1" x14ac:dyDescent="0.3">
      <c r="A60" s="14"/>
      <c r="B60" s="10"/>
      <c r="C60" s="8"/>
      <c r="D60" s="8"/>
      <c r="E60" s="8"/>
      <c r="F60" s="87"/>
      <c r="G60" s="88"/>
    </row>
    <row r="61" spans="1:7" s="1" customFormat="1" ht="15" customHeight="1" x14ac:dyDescent="0.3">
      <c r="A61" s="14">
        <v>1.18</v>
      </c>
      <c r="B61" s="10"/>
      <c r="C61" s="8" t="s">
        <v>83</v>
      </c>
      <c r="D61" s="8" t="s">
        <v>84</v>
      </c>
      <c r="E61" s="8"/>
      <c r="F61" s="87"/>
      <c r="G61" s="88">
        <v>200000</v>
      </c>
    </row>
    <row r="62" spans="1:7" s="1" customFormat="1" ht="15" customHeight="1" x14ac:dyDescent="0.3">
      <c r="A62" s="14"/>
      <c r="B62" s="10"/>
      <c r="C62" s="8"/>
      <c r="D62" s="8"/>
      <c r="E62" s="8"/>
      <c r="F62" s="87"/>
      <c r="G62" s="88"/>
    </row>
    <row r="63" spans="1:7" s="1" customFormat="1" ht="15" customHeight="1" x14ac:dyDescent="0.3">
      <c r="A63" s="14">
        <v>1.19</v>
      </c>
      <c r="B63" s="10"/>
      <c r="C63" s="8" t="s">
        <v>85</v>
      </c>
      <c r="D63" s="8" t="s">
        <v>84</v>
      </c>
      <c r="E63" s="8"/>
      <c r="F63" s="87"/>
      <c r="G63" s="88">
        <v>40000</v>
      </c>
    </row>
    <row r="64" spans="1:7" s="1" customFormat="1" ht="15" customHeight="1" x14ac:dyDescent="0.3">
      <c r="A64" s="14"/>
      <c r="B64" s="10"/>
      <c r="C64" s="8"/>
      <c r="D64" s="8"/>
      <c r="E64" s="8"/>
      <c r="F64" s="87"/>
      <c r="G64" s="88"/>
    </row>
    <row r="65" spans="1:7" s="1" customFormat="1" ht="15" customHeight="1" x14ac:dyDescent="0.3">
      <c r="A65" s="14">
        <v>1.2</v>
      </c>
      <c r="B65" s="10"/>
      <c r="C65" s="8" t="s">
        <v>78</v>
      </c>
      <c r="D65" s="8" t="s">
        <v>79</v>
      </c>
      <c r="E65" s="8"/>
      <c r="F65" s="87"/>
      <c r="G65" s="88"/>
    </row>
    <row r="66" spans="1:7" s="1" customFormat="1" ht="15" customHeight="1" x14ac:dyDescent="0.3">
      <c r="A66" s="14"/>
      <c r="B66" s="10"/>
      <c r="C66" s="8"/>
      <c r="D66" s="8"/>
      <c r="E66" s="8"/>
      <c r="F66" s="87"/>
      <c r="G66" s="88"/>
    </row>
    <row r="67" spans="1:7" s="1" customFormat="1" ht="15" customHeight="1" x14ac:dyDescent="0.3">
      <c r="A67" s="14">
        <v>1.21</v>
      </c>
      <c r="B67" s="10"/>
      <c r="C67" s="8" t="s">
        <v>86</v>
      </c>
      <c r="D67" s="8" t="s">
        <v>87</v>
      </c>
      <c r="E67" s="8">
        <v>1</v>
      </c>
      <c r="F67" s="87"/>
      <c r="G67" s="88">
        <v>180000</v>
      </c>
    </row>
    <row r="68" spans="1:7" s="1" customFormat="1" ht="15" customHeight="1" x14ac:dyDescent="0.3">
      <c r="A68" s="14"/>
      <c r="B68" s="10"/>
      <c r="C68" s="8"/>
      <c r="D68" s="8"/>
      <c r="E68" s="8"/>
      <c r="F68" s="87"/>
      <c r="G68" s="88"/>
    </row>
    <row r="69" spans="1:7" s="1" customFormat="1" ht="14" x14ac:dyDescent="0.3">
      <c r="A69" s="14">
        <v>1.22</v>
      </c>
      <c r="B69" s="10"/>
      <c r="C69" s="8" t="s">
        <v>230</v>
      </c>
      <c r="D69" s="8" t="s">
        <v>231</v>
      </c>
      <c r="E69" s="8">
        <v>12</v>
      </c>
      <c r="F69" s="87"/>
      <c r="G69" s="88">
        <f>SUM(E69*F69)</f>
        <v>0</v>
      </c>
    </row>
    <row r="70" spans="1:7" s="1" customFormat="1" thickBot="1" x14ac:dyDescent="0.35">
      <c r="A70" s="14"/>
      <c r="B70" s="10"/>
      <c r="C70" s="8"/>
      <c r="D70" s="8"/>
      <c r="E70" s="8"/>
      <c r="F70" s="87"/>
      <c r="G70" s="88"/>
    </row>
    <row r="71" spans="1:7" s="1" customFormat="1" ht="28.5" customHeight="1" thickBot="1" x14ac:dyDescent="0.35">
      <c r="A71" s="129" t="s">
        <v>88</v>
      </c>
      <c r="B71" s="129"/>
      <c r="C71" s="129"/>
      <c r="D71" s="129"/>
      <c r="E71" s="129"/>
      <c r="F71" s="129"/>
      <c r="G71" s="91"/>
    </row>
    <row r="72" spans="1:7" s="1" customFormat="1" ht="31.5" customHeight="1" thickBot="1" x14ac:dyDescent="0.35">
      <c r="A72" s="3" t="s">
        <v>0</v>
      </c>
      <c r="B72" s="3" t="s">
        <v>1</v>
      </c>
      <c r="C72" s="15" t="s">
        <v>2</v>
      </c>
      <c r="D72" s="3" t="s">
        <v>3</v>
      </c>
      <c r="E72" s="3" t="s">
        <v>4</v>
      </c>
      <c r="F72" s="83" t="s">
        <v>5</v>
      </c>
      <c r="G72" s="83" t="s">
        <v>6</v>
      </c>
    </row>
    <row r="73" spans="1:7" s="1" customFormat="1" ht="20.25" customHeight="1" x14ac:dyDescent="0.3">
      <c r="A73" s="4"/>
      <c r="B73" s="4"/>
      <c r="C73" s="16"/>
      <c r="D73" s="4"/>
      <c r="E73" s="4"/>
      <c r="F73" s="92"/>
      <c r="G73" s="92"/>
    </row>
    <row r="74" spans="1:7" s="1" customFormat="1" ht="31.5" customHeight="1" x14ac:dyDescent="0.3">
      <c r="A74" s="17">
        <v>2</v>
      </c>
      <c r="B74" s="18"/>
      <c r="C74" s="17" t="s">
        <v>89</v>
      </c>
      <c r="D74" s="18"/>
      <c r="E74" s="18"/>
      <c r="F74" s="93"/>
      <c r="G74" s="93"/>
    </row>
    <row r="75" spans="1:7" s="1" customFormat="1" ht="29.25" customHeight="1" x14ac:dyDescent="0.3">
      <c r="A75" s="18"/>
      <c r="B75" s="8"/>
      <c r="C75" s="13" t="s">
        <v>90</v>
      </c>
      <c r="D75" s="19"/>
      <c r="E75" s="19"/>
      <c r="F75" s="94"/>
      <c r="G75" s="94"/>
    </row>
    <row r="76" spans="1:7" s="1" customFormat="1" ht="15" customHeight="1" x14ac:dyDescent="0.3">
      <c r="A76" s="19">
        <v>2.1</v>
      </c>
      <c r="B76" s="19"/>
      <c r="C76" s="19" t="s">
        <v>91</v>
      </c>
      <c r="D76" s="8" t="s">
        <v>92</v>
      </c>
      <c r="E76" s="20">
        <v>80</v>
      </c>
      <c r="F76" s="94"/>
      <c r="G76" s="94">
        <f>SUM(E76*F76)</f>
        <v>0</v>
      </c>
    </row>
    <row r="77" spans="1:7" s="1" customFormat="1" ht="15" customHeight="1" x14ac:dyDescent="0.3">
      <c r="A77" s="19">
        <v>2.2000000000000002</v>
      </c>
      <c r="B77" s="19"/>
      <c r="C77" s="19" t="s">
        <v>93</v>
      </c>
      <c r="D77" s="8" t="s">
        <v>92</v>
      </c>
      <c r="E77" s="20">
        <v>475</v>
      </c>
      <c r="F77" s="94"/>
      <c r="G77" s="94">
        <f>SUM(E77*F77)</f>
        <v>0</v>
      </c>
    </row>
    <row r="78" spans="1:7" s="1" customFormat="1" ht="15" customHeight="1" x14ac:dyDescent="0.3">
      <c r="A78" s="19">
        <v>2.2999999999999998</v>
      </c>
      <c r="B78" s="19"/>
      <c r="C78" s="19" t="s">
        <v>94</v>
      </c>
      <c r="D78" s="8" t="s">
        <v>92</v>
      </c>
      <c r="E78" s="20">
        <v>1</v>
      </c>
      <c r="F78" s="94"/>
      <c r="G78" s="94" t="s">
        <v>95</v>
      </c>
    </row>
    <row r="79" spans="1:7" s="1" customFormat="1" ht="15" customHeight="1" x14ac:dyDescent="0.3">
      <c r="A79" s="19">
        <v>2.4</v>
      </c>
      <c r="B79" s="19"/>
      <c r="C79" s="19" t="s">
        <v>96</v>
      </c>
      <c r="D79" s="8" t="s">
        <v>92</v>
      </c>
      <c r="E79" s="20">
        <v>1</v>
      </c>
      <c r="F79" s="94"/>
      <c r="G79" s="94" t="s">
        <v>95</v>
      </c>
    </row>
    <row r="80" spans="1:7" s="1" customFormat="1" ht="15" customHeight="1" x14ac:dyDescent="0.3">
      <c r="A80" s="19">
        <v>2.5</v>
      </c>
      <c r="B80" s="19"/>
      <c r="C80" s="19" t="s">
        <v>97</v>
      </c>
      <c r="D80" s="8" t="s">
        <v>264</v>
      </c>
      <c r="E80" s="20">
        <v>180</v>
      </c>
      <c r="F80" s="94"/>
      <c r="G80" s="94">
        <f>SUM(E80*F80)</f>
        <v>0</v>
      </c>
    </row>
    <row r="81" spans="1:7" s="1" customFormat="1" ht="84" customHeight="1" x14ac:dyDescent="0.3">
      <c r="A81" s="19"/>
      <c r="B81" s="19" t="s">
        <v>98</v>
      </c>
      <c r="C81" s="21" t="s">
        <v>99</v>
      </c>
      <c r="D81" s="8"/>
      <c r="E81" s="19"/>
      <c r="F81" s="93"/>
      <c r="G81" s="93"/>
    </row>
    <row r="82" spans="1:7" s="1" customFormat="1" ht="15" customHeight="1" x14ac:dyDescent="0.3">
      <c r="A82" s="19">
        <v>2.6</v>
      </c>
      <c r="B82" s="19"/>
      <c r="C82" s="19" t="s">
        <v>100</v>
      </c>
      <c r="D82" s="8" t="s">
        <v>92</v>
      </c>
      <c r="E82" s="13">
        <v>557</v>
      </c>
      <c r="F82" s="94"/>
      <c r="G82" s="94">
        <f>SUM(E82*F82)</f>
        <v>0</v>
      </c>
    </row>
    <row r="83" spans="1:7" s="1" customFormat="1" ht="57" customHeight="1" x14ac:dyDescent="0.3">
      <c r="A83" s="22"/>
      <c r="B83" s="22" t="s">
        <v>102</v>
      </c>
      <c r="C83" s="21" t="s">
        <v>246</v>
      </c>
      <c r="D83" s="22"/>
      <c r="E83" s="22"/>
      <c r="F83" s="94"/>
      <c r="G83" s="94"/>
    </row>
    <row r="84" spans="1:7" s="1" customFormat="1" ht="15" customHeight="1" x14ac:dyDescent="0.3">
      <c r="A84" s="23" t="s">
        <v>248</v>
      </c>
      <c r="B84" s="8"/>
      <c r="C84" s="22" t="s">
        <v>103</v>
      </c>
      <c r="D84" s="13" t="s">
        <v>92</v>
      </c>
      <c r="E84" s="20">
        <v>100</v>
      </c>
      <c r="F84" s="94"/>
      <c r="G84" s="94">
        <f>SUM(E84*F84)</f>
        <v>0</v>
      </c>
    </row>
    <row r="85" spans="1:7" s="1" customFormat="1" ht="15" customHeight="1" x14ac:dyDescent="0.3">
      <c r="A85" s="22">
        <v>2.8</v>
      </c>
      <c r="B85" s="22"/>
      <c r="C85" s="22" t="s">
        <v>104</v>
      </c>
      <c r="D85" s="13" t="s">
        <v>92</v>
      </c>
      <c r="E85" s="20">
        <v>100</v>
      </c>
      <c r="F85" s="94"/>
      <c r="G85" s="94">
        <f>SUM(E85*F85)</f>
        <v>0</v>
      </c>
    </row>
    <row r="86" spans="1:7" s="1" customFormat="1" ht="15" customHeight="1" x14ac:dyDescent="0.3">
      <c r="A86" s="22">
        <v>2.9</v>
      </c>
      <c r="B86" s="22"/>
      <c r="C86" s="22" t="s">
        <v>249</v>
      </c>
      <c r="D86" s="13" t="s">
        <v>92</v>
      </c>
      <c r="E86" s="20">
        <v>77</v>
      </c>
      <c r="F86" s="94"/>
      <c r="G86" s="94">
        <f>SUM(E86*F86)</f>
        <v>0</v>
      </c>
    </row>
    <row r="87" spans="1:7" s="1" customFormat="1" ht="15" customHeight="1" x14ac:dyDescent="0.3">
      <c r="A87" s="22"/>
      <c r="B87" s="22"/>
      <c r="C87" s="22"/>
      <c r="D87" s="22"/>
      <c r="E87" s="20"/>
      <c r="F87" s="94"/>
      <c r="G87" s="94"/>
    </row>
    <row r="88" spans="1:7" s="1" customFormat="1" ht="58.5" customHeight="1" x14ac:dyDescent="0.3">
      <c r="A88" s="22"/>
      <c r="B88" s="22" t="s">
        <v>102</v>
      </c>
      <c r="C88" s="21" t="s">
        <v>247</v>
      </c>
      <c r="D88" s="22"/>
      <c r="E88" s="20"/>
      <c r="F88" s="94"/>
      <c r="G88" s="94"/>
    </row>
    <row r="89" spans="1:7" s="1" customFormat="1" ht="15" customHeight="1" x14ac:dyDescent="0.3">
      <c r="A89" s="23" t="s">
        <v>101</v>
      </c>
      <c r="B89" s="22"/>
      <c r="C89" s="22" t="s">
        <v>105</v>
      </c>
      <c r="D89" s="13" t="s">
        <v>92</v>
      </c>
      <c r="E89" s="20">
        <v>50</v>
      </c>
      <c r="F89" s="94"/>
      <c r="G89" s="94">
        <f>SUM(E89*F89)</f>
        <v>0</v>
      </c>
    </row>
    <row r="90" spans="1:7" s="1" customFormat="1" ht="15" customHeight="1" x14ac:dyDescent="0.3">
      <c r="A90" s="22">
        <v>2.11</v>
      </c>
      <c r="B90" s="22"/>
      <c r="C90" s="22" t="s">
        <v>106</v>
      </c>
      <c r="D90" s="13" t="s">
        <v>92</v>
      </c>
      <c r="E90" s="20">
        <v>50</v>
      </c>
      <c r="F90" s="94"/>
      <c r="G90" s="94">
        <f>SUM(E90*F90)</f>
        <v>0</v>
      </c>
    </row>
    <row r="91" spans="1:7" s="1" customFormat="1" ht="15" customHeight="1" x14ac:dyDescent="0.3">
      <c r="A91" s="22">
        <v>2.12</v>
      </c>
      <c r="B91" s="22"/>
      <c r="C91" s="22" t="s">
        <v>250</v>
      </c>
      <c r="D91" s="13" t="s">
        <v>92</v>
      </c>
      <c r="E91" s="20">
        <v>40</v>
      </c>
      <c r="F91" s="94"/>
      <c r="G91" s="94">
        <f>SUM(E91*F91)</f>
        <v>0</v>
      </c>
    </row>
    <row r="92" spans="1:7" s="1" customFormat="1" ht="15" customHeight="1" x14ac:dyDescent="0.3">
      <c r="A92" s="22"/>
      <c r="B92" s="22"/>
      <c r="C92" s="22"/>
      <c r="D92" s="13"/>
      <c r="E92" s="20"/>
      <c r="F92" s="94"/>
      <c r="G92" s="94"/>
    </row>
    <row r="93" spans="1:7" s="1" customFormat="1" ht="29.25" customHeight="1" thickBot="1" x14ac:dyDescent="0.35">
      <c r="A93" s="22">
        <v>2.17</v>
      </c>
      <c r="B93" s="24" t="s">
        <v>107</v>
      </c>
      <c r="C93" s="24" t="s">
        <v>254</v>
      </c>
      <c r="D93" s="22" t="s">
        <v>92</v>
      </c>
      <c r="E93" s="20">
        <v>557</v>
      </c>
      <c r="F93" s="94"/>
      <c r="G93" s="94">
        <f>SUM(E93*F93)</f>
        <v>0</v>
      </c>
    </row>
    <row r="94" spans="1:7" s="1" customFormat="1" ht="27.75" customHeight="1" thickBot="1" x14ac:dyDescent="0.35">
      <c r="A94" s="129" t="s">
        <v>108</v>
      </c>
      <c r="B94" s="129"/>
      <c r="C94" s="129"/>
      <c r="D94" s="129"/>
      <c r="E94" s="129"/>
      <c r="F94" s="129"/>
      <c r="G94" s="95">
        <f>SUM(G76:G93)</f>
        <v>0</v>
      </c>
    </row>
    <row r="95" spans="1:7" s="1" customFormat="1" ht="34.5" customHeight="1" x14ac:dyDescent="0.3">
      <c r="A95" s="26" t="s">
        <v>109</v>
      </c>
      <c r="B95" s="26" t="s">
        <v>1</v>
      </c>
      <c r="C95" s="26" t="s">
        <v>2</v>
      </c>
      <c r="D95" s="26" t="s">
        <v>3</v>
      </c>
      <c r="E95" s="27" t="s">
        <v>110</v>
      </c>
      <c r="F95" s="96" t="s">
        <v>5</v>
      </c>
      <c r="G95" s="97" t="s">
        <v>111</v>
      </c>
    </row>
    <row r="96" spans="1:7" s="1" customFormat="1" ht="14" x14ac:dyDescent="0.3">
      <c r="A96" s="28"/>
      <c r="B96" s="28"/>
      <c r="C96" s="28"/>
      <c r="D96" s="28"/>
      <c r="E96" s="29"/>
      <c r="F96" s="98"/>
      <c r="G96" s="98"/>
    </row>
    <row r="97" spans="1:7" s="1" customFormat="1" ht="14" x14ac:dyDescent="0.3">
      <c r="A97" s="30">
        <v>3</v>
      </c>
      <c r="B97" s="17"/>
      <c r="C97" s="31" t="s">
        <v>112</v>
      </c>
      <c r="D97" s="17"/>
      <c r="E97" s="32"/>
      <c r="F97" s="99"/>
      <c r="G97" s="93"/>
    </row>
    <row r="98" spans="1:7" s="1" customFormat="1" ht="14" x14ac:dyDescent="0.3">
      <c r="A98" s="33">
        <v>3.1</v>
      </c>
      <c r="B98" s="34" t="s">
        <v>113</v>
      </c>
      <c r="C98" s="35" t="s">
        <v>114</v>
      </c>
      <c r="D98" s="36"/>
      <c r="E98" s="37"/>
      <c r="F98" s="100"/>
      <c r="G98" s="87"/>
    </row>
    <row r="99" spans="1:7" s="1" customFormat="1" ht="32.25" customHeight="1" x14ac:dyDescent="0.3">
      <c r="A99" s="38" t="s">
        <v>265</v>
      </c>
      <c r="B99" s="39" t="s">
        <v>115</v>
      </c>
      <c r="C99" s="40" t="s">
        <v>116</v>
      </c>
      <c r="D99" s="36" t="s">
        <v>117</v>
      </c>
      <c r="E99" s="41">
        <v>23.5</v>
      </c>
      <c r="F99" s="100"/>
      <c r="G99" s="87">
        <f>SUM(E99*F99)</f>
        <v>0</v>
      </c>
    </row>
    <row r="100" spans="1:7" s="1" customFormat="1" ht="27.75" customHeight="1" x14ac:dyDescent="0.3">
      <c r="A100" s="33">
        <v>3.2</v>
      </c>
      <c r="B100" s="34" t="s">
        <v>118</v>
      </c>
      <c r="C100" s="35" t="s">
        <v>119</v>
      </c>
      <c r="D100" s="36"/>
      <c r="E100" s="37"/>
      <c r="F100" s="100"/>
      <c r="G100" s="87"/>
    </row>
    <row r="101" spans="1:7" s="1" customFormat="1" ht="15" customHeight="1" x14ac:dyDescent="0.3">
      <c r="A101" s="38" t="s">
        <v>266</v>
      </c>
      <c r="B101" s="39" t="s">
        <v>13</v>
      </c>
      <c r="C101" s="42" t="s">
        <v>120</v>
      </c>
      <c r="D101" s="36"/>
      <c r="E101" s="37"/>
      <c r="F101" s="100"/>
      <c r="G101" s="87"/>
    </row>
    <row r="102" spans="1:7" s="1" customFormat="1" ht="44.25" customHeight="1" x14ac:dyDescent="0.3">
      <c r="A102" s="38"/>
      <c r="B102" s="39" t="s">
        <v>121</v>
      </c>
      <c r="C102" s="40" t="s">
        <v>122</v>
      </c>
      <c r="D102" s="36"/>
      <c r="E102" s="37"/>
      <c r="F102" s="100"/>
      <c r="G102" s="87"/>
    </row>
    <row r="103" spans="1:7" s="1" customFormat="1" ht="33" customHeight="1" x14ac:dyDescent="0.3">
      <c r="A103" s="38" t="s">
        <v>267</v>
      </c>
      <c r="B103" s="43" t="s">
        <v>123</v>
      </c>
      <c r="C103" s="11" t="s">
        <v>124</v>
      </c>
      <c r="D103" s="36" t="s">
        <v>125</v>
      </c>
      <c r="E103" s="37">
        <v>16920</v>
      </c>
      <c r="F103" s="100"/>
      <c r="G103" s="87">
        <f>SUM(E103*F103)</f>
        <v>0</v>
      </c>
    </row>
    <row r="104" spans="1:7" s="1" customFormat="1" ht="15" customHeight="1" x14ac:dyDescent="0.3">
      <c r="A104" s="38"/>
      <c r="B104" s="39"/>
      <c r="C104" s="40" t="s">
        <v>126</v>
      </c>
      <c r="D104" s="36"/>
      <c r="E104" s="37"/>
      <c r="F104" s="100"/>
      <c r="G104" s="87"/>
    </row>
    <row r="105" spans="1:7" s="1" customFormat="1" ht="15" customHeight="1" x14ac:dyDescent="0.3">
      <c r="A105" s="38" t="s">
        <v>268</v>
      </c>
      <c r="B105" s="39"/>
      <c r="C105" s="11" t="s">
        <v>127</v>
      </c>
      <c r="D105" s="36" t="s">
        <v>125</v>
      </c>
      <c r="E105" s="37">
        <v>3384</v>
      </c>
      <c r="F105" s="100"/>
      <c r="G105" s="87">
        <f>SUM(E105*F105)</f>
        <v>0</v>
      </c>
    </row>
    <row r="106" spans="1:7" s="1" customFormat="1" ht="30" customHeight="1" x14ac:dyDescent="0.3">
      <c r="A106" s="38" t="s">
        <v>269</v>
      </c>
      <c r="B106" s="39" t="s">
        <v>128</v>
      </c>
      <c r="C106" s="42" t="s">
        <v>129</v>
      </c>
      <c r="D106" s="36"/>
      <c r="E106" s="37"/>
      <c r="F106" s="100"/>
      <c r="G106" s="87"/>
    </row>
    <row r="107" spans="1:7" s="1" customFormat="1" ht="15" customHeight="1" x14ac:dyDescent="0.3">
      <c r="A107" s="38" t="s">
        <v>270</v>
      </c>
      <c r="B107" s="39"/>
      <c r="C107" s="11" t="s">
        <v>130</v>
      </c>
      <c r="D107" s="36" t="s">
        <v>92</v>
      </c>
      <c r="E107" s="37">
        <v>80</v>
      </c>
      <c r="F107" s="100"/>
      <c r="G107" s="87">
        <f>SUM(E107*F107)</f>
        <v>0</v>
      </c>
    </row>
    <row r="108" spans="1:7" s="1" customFormat="1" ht="29.25" customHeight="1" x14ac:dyDescent="0.3">
      <c r="A108" s="33">
        <v>3.3</v>
      </c>
      <c r="B108" s="34" t="s">
        <v>131</v>
      </c>
      <c r="C108" s="35" t="s">
        <v>132</v>
      </c>
      <c r="D108" s="36"/>
      <c r="E108" s="37"/>
      <c r="F108" s="100"/>
      <c r="G108" s="87"/>
    </row>
    <row r="109" spans="1:7" s="1" customFormat="1" ht="15" customHeight="1" x14ac:dyDescent="0.3">
      <c r="A109" s="38" t="s">
        <v>271</v>
      </c>
      <c r="B109" s="39" t="s">
        <v>115</v>
      </c>
      <c r="C109" s="42" t="s">
        <v>133</v>
      </c>
      <c r="D109" s="36"/>
      <c r="E109" s="37"/>
      <c r="F109" s="100"/>
      <c r="G109" s="87"/>
    </row>
    <row r="110" spans="1:7" s="1" customFormat="1" ht="15" customHeight="1" x14ac:dyDescent="0.3">
      <c r="A110" s="38" t="s">
        <v>272</v>
      </c>
      <c r="B110" s="39"/>
      <c r="C110" s="11" t="s">
        <v>134</v>
      </c>
      <c r="D110" s="36" t="s">
        <v>125</v>
      </c>
      <c r="E110" s="37">
        <v>3384</v>
      </c>
      <c r="F110" s="100"/>
      <c r="G110" s="87">
        <f>SUM(E110*F110)</f>
        <v>0</v>
      </c>
    </row>
    <row r="111" spans="1:7" s="1" customFormat="1" ht="15" customHeight="1" x14ac:dyDescent="0.3">
      <c r="A111" s="38" t="s">
        <v>273</v>
      </c>
      <c r="B111" s="39"/>
      <c r="C111" s="11" t="s">
        <v>135</v>
      </c>
      <c r="D111" s="36" t="s">
        <v>125</v>
      </c>
      <c r="E111" s="37">
        <v>3384</v>
      </c>
      <c r="F111" s="100"/>
      <c r="G111" s="87">
        <f>SUM(E111*F111)</f>
        <v>0</v>
      </c>
    </row>
    <row r="112" spans="1:7" s="1" customFormat="1" ht="15" customHeight="1" x14ac:dyDescent="0.3">
      <c r="A112" s="38" t="s">
        <v>274</v>
      </c>
      <c r="B112" s="39" t="s">
        <v>136</v>
      </c>
      <c r="C112" s="42" t="s">
        <v>137</v>
      </c>
      <c r="D112" s="36"/>
      <c r="E112" s="37"/>
      <c r="F112" s="100"/>
      <c r="G112" s="87"/>
    </row>
    <row r="113" spans="1:7" s="1" customFormat="1" ht="15" customHeight="1" x14ac:dyDescent="0.3">
      <c r="A113" s="38" t="s">
        <v>275</v>
      </c>
      <c r="B113" s="39"/>
      <c r="C113" s="11" t="s">
        <v>134</v>
      </c>
      <c r="D113" s="36" t="s">
        <v>125</v>
      </c>
      <c r="E113" s="37">
        <v>1100</v>
      </c>
      <c r="F113" s="100"/>
      <c r="G113" s="87">
        <f>SUM(E113*F113)</f>
        <v>0</v>
      </c>
    </row>
    <row r="114" spans="1:7" s="1" customFormat="1" ht="15" customHeight="1" x14ac:dyDescent="0.3">
      <c r="A114" s="38" t="s">
        <v>276</v>
      </c>
      <c r="B114" s="39"/>
      <c r="C114" s="11" t="s">
        <v>135</v>
      </c>
      <c r="D114" s="36" t="s">
        <v>125</v>
      </c>
      <c r="E114" s="37">
        <v>1100</v>
      </c>
      <c r="F114" s="100"/>
      <c r="G114" s="87">
        <f>SUM(E114*F114)</f>
        <v>0</v>
      </c>
    </row>
    <row r="115" spans="1:7" s="1" customFormat="1" ht="15" customHeight="1" x14ac:dyDescent="0.3">
      <c r="A115" s="38" t="s">
        <v>277</v>
      </c>
      <c r="B115" s="39" t="s">
        <v>102</v>
      </c>
      <c r="C115" s="40" t="s">
        <v>138</v>
      </c>
      <c r="D115" s="36" t="s">
        <v>125</v>
      </c>
      <c r="E115" s="41">
        <v>20</v>
      </c>
      <c r="F115" s="100"/>
      <c r="G115" s="87">
        <f>SUM(E115*F115)</f>
        <v>0</v>
      </c>
    </row>
    <row r="116" spans="1:7" s="1" customFormat="1" ht="30" customHeight="1" x14ac:dyDescent="0.3">
      <c r="A116" s="33">
        <v>3.4</v>
      </c>
      <c r="B116" s="34" t="s">
        <v>139</v>
      </c>
      <c r="C116" s="35" t="s">
        <v>140</v>
      </c>
      <c r="D116" s="36"/>
      <c r="E116" s="37"/>
      <c r="F116" s="100"/>
      <c r="G116" s="87"/>
    </row>
    <row r="117" spans="1:7" s="1" customFormat="1" ht="15" customHeight="1" x14ac:dyDescent="0.3">
      <c r="A117" s="38" t="s">
        <v>278</v>
      </c>
      <c r="B117" s="39" t="s">
        <v>115</v>
      </c>
      <c r="C117" s="40" t="s">
        <v>141</v>
      </c>
      <c r="D117" s="36"/>
      <c r="E117" s="37"/>
      <c r="F117" s="100"/>
      <c r="G117" s="87"/>
    </row>
    <row r="118" spans="1:7" s="1" customFormat="1" ht="15" customHeight="1" x14ac:dyDescent="0.3">
      <c r="A118" s="39"/>
      <c r="B118" s="38"/>
      <c r="C118" s="11" t="s">
        <v>142</v>
      </c>
      <c r="D118" s="36"/>
      <c r="E118" s="37"/>
      <c r="F118" s="100"/>
      <c r="G118" s="87"/>
    </row>
    <row r="119" spans="1:7" s="1" customFormat="1" ht="15" customHeight="1" x14ac:dyDescent="0.3">
      <c r="A119" s="38" t="s">
        <v>279</v>
      </c>
      <c r="B119" s="38"/>
      <c r="C119" s="11" t="s">
        <v>143</v>
      </c>
      <c r="D119" s="36" t="s">
        <v>144</v>
      </c>
      <c r="E119" s="37">
        <v>23560</v>
      </c>
      <c r="F119" s="100"/>
      <c r="G119" s="87">
        <f>SUM(E119*F119)</f>
        <v>0</v>
      </c>
    </row>
    <row r="120" spans="1:7" s="1" customFormat="1" ht="15" customHeight="1" x14ac:dyDescent="0.3">
      <c r="A120" s="38" t="s">
        <v>280</v>
      </c>
      <c r="B120" s="39"/>
      <c r="C120" s="42" t="s">
        <v>145</v>
      </c>
      <c r="D120" s="36"/>
      <c r="E120" s="37"/>
      <c r="F120" s="100"/>
      <c r="G120" s="87"/>
    </row>
    <row r="121" spans="1:7" s="1" customFormat="1" ht="15" customHeight="1" x14ac:dyDescent="0.3">
      <c r="A121" s="38" t="s">
        <v>281</v>
      </c>
      <c r="B121" s="39"/>
      <c r="C121" s="11" t="s">
        <v>146</v>
      </c>
      <c r="D121" s="36" t="s">
        <v>92</v>
      </c>
      <c r="E121" s="37">
        <v>160</v>
      </c>
      <c r="F121" s="100"/>
      <c r="G121" s="87">
        <f>SUM(E121*F121)</f>
        <v>0</v>
      </c>
    </row>
    <row r="122" spans="1:7" s="1" customFormat="1" ht="15" customHeight="1" x14ac:dyDescent="0.3">
      <c r="A122" s="38" t="s">
        <v>282</v>
      </c>
      <c r="B122" s="39"/>
      <c r="C122" s="11" t="s">
        <v>147</v>
      </c>
      <c r="D122" s="36" t="s">
        <v>92</v>
      </c>
      <c r="E122" s="37">
        <v>130</v>
      </c>
      <c r="F122" s="100"/>
      <c r="G122" s="87">
        <f>SUM(E122*F122)</f>
        <v>0</v>
      </c>
    </row>
    <row r="123" spans="1:7" s="1" customFormat="1" ht="15" customHeight="1" x14ac:dyDescent="0.3">
      <c r="A123" s="38" t="s">
        <v>283</v>
      </c>
      <c r="B123" s="39"/>
      <c r="C123" s="11" t="s">
        <v>148</v>
      </c>
      <c r="D123" s="36" t="s">
        <v>92</v>
      </c>
      <c r="E123" s="37">
        <v>140</v>
      </c>
      <c r="F123" s="100"/>
      <c r="G123" s="87">
        <f>SUM(E123*F123)</f>
        <v>0</v>
      </c>
    </row>
    <row r="124" spans="1:7" s="1" customFormat="1" ht="42.75" customHeight="1" x14ac:dyDescent="0.3">
      <c r="A124" s="38" t="s">
        <v>284</v>
      </c>
      <c r="B124" s="39"/>
      <c r="C124" s="42" t="s">
        <v>245</v>
      </c>
      <c r="D124" s="36"/>
      <c r="E124" s="37"/>
      <c r="F124" s="100"/>
      <c r="G124" s="87"/>
    </row>
    <row r="125" spans="1:7" s="1" customFormat="1" ht="15" customHeight="1" x14ac:dyDescent="0.3">
      <c r="A125" s="38" t="s">
        <v>285</v>
      </c>
      <c r="B125" s="39"/>
      <c r="C125" s="11" t="s">
        <v>251</v>
      </c>
      <c r="D125" s="36" t="s">
        <v>92</v>
      </c>
      <c r="E125" s="37">
        <v>85</v>
      </c>
      <c r="F125" s="100"/>
      <c r="G125" s="87">
        <f t="shared" ref="G125:G127" si="1">SUM(E125*F125)</f>
        <v>0</v>
      </c>
    </row>
    <row r="126" spans="1:7" s="1" customFormat="1" ht="15" customHeight="1" x14ac:dyDescent="0.3">
      <c r="A126" s="38" t="s">
        <v>286</v>
      </c>
      <c r="B126" s="39"/>
      <c r="C126" s="11" t="s">
        <v>252</v>
      </c>
      <c r="D126" s="36" t="s">
        <v>92</v>
      </c>
      <c r="E126" s="37">
        <v>85</v>
      </c>
      <c r="F126" s="100"/>
      <c r="G126" s="87">
        <f t="shared" si="1"/>
        <v>0</v>
      </c>
    </row>
    <row r="127" spans="1:7" s="1" customFormat="1" ht="15" customHeight="1" x14ac:dyDescent="0.3">
      <c r="A127" s="38" t="s">
        <v>287</v>
      </c>
      <c r="B127" s="39"/>
      <c r="C127" s="11" t="s">
        <v>253</v>
      </c>
      <c r="D127" s="36" t="s">
        <v>92</v>
      </c>
      <c r="E127" s="37">
        <v>42</v>
      </c>
      <c r="F127" s="101"/>
      <c r="G127" s="87">
        <f t="shared" si="1"/>
        <v>0</v>
      </c>
    </row>
    <row r="128" spans="1:7" ht="15" customHeight="1" x14ac:dyDescent="0.35">
      <c r="A128" s="38" t="s">
        <v>288</v>
      </c>
      <c r="B128" s="39" t="s">
        <v>149</v>
      </c>
      <c r="C128" s="42" t="s">
        <v>150</v>
      </c>
      <c r="D128" s="36"/>
      <c r="E128" s="37"/>
      <c r="F128" s="100"/>
      <c r="G128" s="87"/>
    </row>
    <row r="129" spans="1:14" ht="28.5" customHeight="1" x14ac:dyDescent="0.35">
      <c r="A129" s="38" t="s">
        <v>289</v>
      </c>
      <c r="B129" s="39"/>
      <c r="C129" s="40" t="s">
        <v>151</v>
      </c>
      <c r="D129" s="36" t="s">
        <v>125</v>
      </c>
      <c r="E129" s="37">
        <v>210</v>
      </c>
      <c r="F129" s="100"/>
      <c r="G129" s="87">
        <f>SUM(E129*F129)</f>
        <v>0</v>
      </c>
    </row>
    <row r="130" spans="1:14" ht="15" customHeight="1" x14ac:dyDescent="0.35">
      <c r="A130" s="38" t="s">
        <v>290</v>
      </c>
      <c r="B130" s="39"/>
      <c r="C130" s="30" t="s">
        <v>152</v>
      </c>
      <c r="D130" s="39"/>
      <c r="E130" s="39"/>
      <c r="F130" s="100"/>
      <c r="G130" s="87"/>
    </row>
    <row r="131" spans="1:14" ht="31.5" customHeight="1" x14ac:dyDescent="0.35">
      <c r="A131" s="38" t="s">
        <v>291</v>
      </c>
      <c r="B131" s="39"/>
      <c r="C131" s="11" t="s">
        <v>153</v>
      </c>
      <c r="D131" s="36" t="s">
        <v>92</v>
      </c>
      <c r="E131" s="39">
        <v>85</v>
      </c>
      <c r="F131" s="101"/>
      <c r="G131" s="87">
        <f>SUM(E131*F131)</f>
        <v>0</v>
      </c>
    </row>
    <row r="132" spans="1:14" ht="15" customHeight="1" x14ac:dyDescent="0.35">
      <c r="A132" s="38" t="s">
        <v>292</v>
      </c>
      <c r="B132" s="39"/>
      <c r="C132" s="11" t="s">
        <v>154</v>
      </c>
      <c r="D132" s="36" t="s">
        <v>144</v>
      </c>
      <c r="E132" s="39">
        <v>120</v>
      </c>
      <c r="F132" s="101"/>
      <c r="G132" s="87">
        <f>SUM(E132*F132)</f>
        <v>0</v>
      </c>
      <c r="K132" s="130"/>
      <c r="L132" s="130"/>
      <c r="M132" s="130"/>
    </row>
    <row r="133" spans="1:14" ht="15" customHeight="1" x14ac:dyDescent="0.35">
      <c r="A133" s="38" t="s">
        <v>293</v>
      </c>
      <c r="B133" s="39"/>
      <c r="C133" s="11" t="s">
        <v>155</v>
      </c>
      <c r="D133" s="36" t="s">
        <v>156</v>
      </c>
      <c r="E133" s="39"/>
      <c r="F133" s="101"/>
      <c r="G133" s="87"/>
      <c r="N133" s="44"/>
    </row>
    <row r="134" spans="1:14" ht="15" customHeight="1" x14ac:dyDescent="0.35">
      <c r="A134" s="38" t="s">
        <v>294</v>
      </c>
      <c r="B134" s="39"/>
      <c r="C134" s="11" t="s">
        <v>157</v>
      </c>
      <c r="D134" s="36" t="s">
        <v>125</v>
      </c>
      <c r="E134" s="39">
        <v>200</v>
      </c>
      <c r="F134" s="100"/>
      <c r="G134" s="87">
        <f>SUM(E134*F134)</f>
        <v>0</v>
      </c>
    </row>
    <row r="135" spans="1:14" ht="15" customHeight="1" x14ac:dyDescent="0.35">
      <c r="A135" s="33"/>
      <c r="B135" s="39"/>
      <c r="C135" s="40"/>
      <c r="D135" s="36"/>
      <c r="E135" s="40"/>
      <c r="F135" s="100"/>
      <c r="G135" s="87"/>
    </row>
    <row r="136" spans="1:14" ht="29.25" customHeight="1" x14ac:dyDescent="0.35">
      <c r="A136" s="131" t="s">
        <v>158</v>
      </c>
      <c r="B136" s="131"/>
      <c r="C136" s="131"/>
      <c r="D136" s="131"/>
      <c r="E136" s="131"/>
      <c r="F136" s="131"/>
      <c r="G136" s="102">
        <f>SUM(G99:G134)</f>
        <v>0</v>
      </c>
    </row>
    <row r="137" spans="1:14" s="1" customFormat="1" ht="14" x14ac:dyDescent="0.3">
      <c r="A137" s="25" t="s">
        <v>109</v>
      </c>
      <c r="B137" s="26" t="s">
        <v>1</v>
      </c>
      <c r="C137" s="26" t="s">
        <v>2</v>
      </c>
      <c r="D137" s="26" t="s">
        <v>3</v>
      </c>
      <c r="E137" s="27" t="s">
        <v>110</v>
      </c>
      <c r="F137" s="103" t="s">
        <v>5</v>
      </c>
      <c r="G137" s="97" t="s">
        <v>111</v>
      </c>
    </row>
    <row r="138" spans="1:14" s="1" customFormat="1" ht="14" x14ac:dyDescent="0.3">
      <c r="A138" s="28"/>
      <c r="B138" s="28"/>
      <c r="C138" s="28"/>
      <c r="D138" s="28"/>
      <c r="E138" s="29"/>
      <c r="F138" s="98"/>
      <c r="G138" s="98"/>
    </row>
    <row r="139" spans="1:14" s="1" customFormat="1" ht="14" x14ac:dyDescent="0.3">
      <c r="A139" s="30">
        <v>4</v>
      </c>
      <c r="B139" s="17"/>
      <c r="C139" s="31" t="s">
        <v>159</v>
      </c>
      <c r="D139" s="17"/>
      <c r="E139" s="32"/>
      <c r="F139" s="99"/>
      <c r="G139" s="93"/>
    </row>
    <row r="140" spans="1:14" s="1" customFormat="1" ht="14" x14ac:dyDescent="0.3">
      <c r="A140" s="33">
        <v>4.0999999999999996</v>
      </c>
      <c r="B140" s="34" t="s">
        <v>113</v>
      </c>
      <c r="C140" s="35" t="s">
        <v>114</v>
      </c>
      <c r="D140" s="36"/>
      <c r="E140" s="37"/>
      <c r="F140" s="100"/>
      <c r="G140" s="87"/>
    </row>
    <row r="141" spans="1:14" s="1" customFormat="1" ht="32.25" customHeight="1" x14ac:dyDescent="0.3">
      <c r="A141" s="38" t="s">
        <v>160</v>
      </c>
      <c r="B141" s="39" t="s">
        <v>115</v>
      </c>
      <c r="C141" s="40" t="s">
        <v>116</v>
      </c>
      <c r="D141" s="36" t="s">
        <v>117</v>
      </c>
      <c r="E141" s="41">
        <v>1.8</v>
      </c>
      <c r="F141" s="100"/>
      <c r="G141" s="87">
        <f>SUM(E141*F141)</f>
        <v>0</v>
      </c>
    </row>
    <row r="142" spans="1:14" s="1" customFormat="1" ht="14" x14ac:dyDescent="0.3">
      <c r="A142" s="33">
        <v>4.2</v>
      </c>
      <c r="B142" s="34" t="s">
        <v>118</v>
      </c>
      <c r="C142" s="35" t="s">
        <v>119</v>
      </c>
      <c r="D142" s="36"/>
      <c r="E142" s="37"/>
      <c r="F142" s="100"/>
      <c r="G142" s="87"/>
    </row>
    <row r="143" spans="1:14" s="1" customFormat="1" ht="14" x14ac:dyDescent="0.3">
      <c r="A143" s="38" t="s">
        <v>161</v>
      </c>
      <c r="B143" s="39" t="s">
        <v>13</v>
      </c>
      <c r="C143" s="42" t="s">
        <v>120</v>
      </c>
      <c r="D143" s="36"/>
      <c r="E143" s="37"/>
      <c r="F143" s="100"/>
      <c r="G143" s="87"/>
    </row>
    <row r="144" spans="1:14" s="1" customFormat="1" ht="42" x14ac:dyDescent="0.3">
      <c r="A144" s="38"/>
      <c r="B144" s="39" t="s">
        <v>121</v>
      </c>
      <c r="C144" s="40" t="s">
        <v>122</v>
      </c>
      <c r="D144" s="36"/>
      <c r="E144" s="37"/>
      <c r="F144" s="100"/>
      <c r="G144" s="87"/>
    </row>
    <row r="145" spans="1:7" s="1" customFormat="1" ht="28" x14ac:dyDescent="0.3">
      <c r="A145" s="38" t="s">
        <v>162</v>
      </c>
      <c r="B145" s="43" t="s">
        <v>123</v>
      </c>
      <c r="C145" s="11" t="s">
        <v>124</v>
      </c>
      <c r="D145" s="36" t="s">
        <v>125</v>
      </c>
      <c r="E145" s="37">
        <v>1296</v>
      </c>
      <c r="F145" s="100"/>
      <c r="G145" s="87">
        <f>SUM(E145*F145)</f>
        <v>0</v>
      </c>
    </row>
    <row r="146" spans="1:7" s="1" customFormat="1" ht="15" customHeight="1" x14ac:dyDescent="0.3">
      <c r="A146" s="38"/>
      <c r="B146" s="39"/>
      <c r="C146" s="40" t="s">
        <v>126</v>
      </c>
      <c r="D146" s="36"/>
      <c r="E146" s="37"/>
      <c r="F146" s="100"/>
      <c r="G146" s="87"/>
    </row>
    <row r="147" spans="1:7" s="1" customFormat="1" ht="15" customHeight="1" x14ac:dyDescent="0.3">
      <c r="A147" s="38" t="s">
        <v>163</v>
      </c>
      <c r="B147" s="39"/>
      <c r="C147" s="11" t="s">
        <v>127</v>
      </c>
      <c r="D147" s="36" t="s">
        <v>125</v>
      </c>
      <c r="E147" s="37">
        <v>648</v>
      </c>
      <c r="F147" s="100"/>
      <c r="G147" s="87">
        <f>SUM(E147*F147)</f>
        <v>0</v>
      </c>
    </row>
    <row r="148" spans="1:7" s="1" customFormat="1" ht="14" x14ac:dyDescent="0.3">
      <c r="A148" s="38" t="s">
        <v>164</v>
      </c>
      <c r="B148" s="39" t="s">
        <v>128</v>
      </c>
      <c r="C148" s="42" t="s">
        <v>129</v>
      </c>
      <c r="D148" s="36"/>
      <c r="E148" s="37"/>
      <c r="F148" s="100"/>
      <c r="G148" s="87"/>
    </row>
    <row r="149" spans="1:7" s="1" customFormat="1" ht="14" x14ac:dyDescent="0.3">
      <c r="A149" s="38" t="s">
        <v>165</v>
      </c>
      <c r="B149" s="39"/>
      <c r="C149" s="11" t="s">
        <v>130</v>
      </c>
      <c r="D149" s="36" t="s">
        <v>92</v>
      </c>
      <c r="E149" s="37">
        <v>6</v>
      </c>
      <c r="F149" s="100"/>
      <c r="G149" s="87">
        <f>SUM(E149*F149)</f>
        <v>0</v>
      </c>
    </row>
    <row r="150" spans="1:7" s="1" customFormat="1" ht="14" x14ac:dyDescent="0.3">
      <c r="A150" s="33">
        <v>4.3</v>
      </c>
      <c r="B150" s="34" t="s">
        <v>131</v>
      </c>
      <c r="C150" s="35" t="s">
        <v>132</v>
      </c>
      <c r="D150" s="36"/>
      <c r="E150" s="37"/>
      <c r="F150" s="100"/>
      <c r="G150" s="87"/>
    </row>
    <row r="151" spans="1:7" s="1" customFormat="1" ht="14" x14ac:dyDescent="0.3">
      <c r="A151" s="38" t="s">
        <v>166</v>
      </c>
      <c r="B151" s="39" t="s">
        <v>115</v>
      </c>
      <c r="C151" s="42" t="s">
        <v>133</v>
      </c>
      <c r="D151" s="36"/>
      <c r="E151" s="37"/>
      <c r="F151" s="100"/>
      <c r="G151" s="87"/>
    </row>
    <row r="152" spans="1:7" s="1" customFormat="1" ht="15" customHeight="1" x14ac:dyDescent="0.3">
      <c r="A152" s="38" t="s">
        <v>167</v>
      </c>
      <c r="B152" s="39"/>
      <c r="C152" s="11" t="s">
        <v>134</v>
      </c>
      <c r="D152" s="36" t="s">
        <v>125</v>
      </c>
      <c r="E152" s="37">
        <v>320</v>
      </c>
      <c r="F152" s="100"/>
      <c r="G152" s="87">
        <f>SUM(E152*F152)</f>
        <v>0</v>
      </c>
    </row>
    <row r="153" spans="1:7" s="1" customFormat="1" ht="15" customHeight="1" x14ac:dyDescent="0.3">
      <c r="A153" s="38" t="s">
        <v>168</v>
      </c>
      <c r="B153" s="39"/>
      <c r="C153" s="11" t="s">
        <v>135</v>
      </c>
      <c r="D153" s="36" t="s">
        <v>125</v>
      </c>
      <c r="E153" s="37">
        <v>320</v>
      </c>
      <c r="F153" s="100"/>
      <c r="G153" s="87">
        <f>SUM(E153*F153)</f>
        <v>0</v>
      </c>
    </row>
    <row r="154" spans="1:7" s="1" customFormat="1" ht="15" customHeight="1" x14ac:dyDescent="0.3">
      <c r="A154" s="38" t="s">
        <v>169</v>
      </c>
      <c r="B154" s="39" t="s">
        <v>136</v>
      </c>
      <c r="C154" s="42" t="s">
        <v>137</v>
      </c>
      <c r="D154" s="36"/>
      <c r="E154" s="37"/>
      <c r="F154" s="100"/>
      <c r="G154" s="87"/>
    </row>
    <row r="155" spans="1:7" s="1" customFormat="1" ht="15" customHeight="1" x14ac:dyDescent="0.3">
      <c r="A155" s="38" t="s">
        <v>170</v>
      </c>
      <c r="B155" s="39"/>
      <c r="C155" s="11" t="s">
        <v>134</v>
      </c>
      <c r="D155" s="36" t="s">
        <v>125</v>
      </c>
      <c r="E155" s="37">
        <v>280</v>
      </c>
      <c r="F155" s="100"/>
      <c r="G155" s="87">
        <f>SUM(E155*F155)</f>
        <v>0</v>
      </c>
    </row>
    <row r="156" spans="1:7" s="1" customFormat="1" ht="15" customHeight="1" x14ac:dyDescent="0.3">
      <c r="A156" s="38" t="s">
        <v>171</v>
      </c>
      <c r="B156" s="39"/>
      <c r="C156" s="11" t="s">
        <v>135</v>
      </c>
      <c r="D156" s="36" t="s">
        <v>125</v>
      </c>
      <c r="E156" s="37">
        <v>280</v>
      </c>
      <c r="F156" s="100"/>
      <c r="G156" s="87">
        <f>SUM(E156*F156)</f>
        <v>0</v>
      </c>
    </row>
    <row r="157" spans="1:7" s="1" customFormat="1" ht="15" customHeight="1" x14ac:dyDescent="0.3">
      <c r="A157" s="38" t="s">
        <v>172</v>
      </c>
      <c r="B157" s="39" t="s">
        <v>102</v>
      </c>
      <c r="C157" s="40" t="s">
        <v>138</v>
      </c>
      <c r="D157" s="36" t="s">
        <v>125</v>
      </c>
      <c r="E157" s="41">
        <v>15.5</v>
      </c>
      <c r="F157" s="100"/>
      <c r="G157" s="87">
        <f>SUM(E157*F157)</f>
        <v>0</v>
      </c>
    </row>
    <row r="158" spans="1:7" s="1" customFormat="1" ht="14" x14ac:dyDescent="0.3">
      <c r="A158" s="33">
        <v>4.4000000000000004</v>
      </c>
      <c r="B158" s="34" t="s">
        <v>139</v>
      </c>
      <c r="C158" s="35" t="s">
        <v>140</v>
      </c>
      <c r="D158" s="36"/>
      <c r="E158" s="37"/>
      <c r="F158" s="100"/>
      <c r="G158" s="87"/>
    </row>
    <row r="159" spans="1:7" s="1" customFormat="1" ht="14" x14ac:dyDescent="0.3">
      <c r="A159" s="38" t="s">
        <v>173</v>
      </c>
      <c r="B159" s="39" t="s">
        <v>115</v>
      </c>
      <c r="C159" s="40" t="s">
        <v>141</v>
      </c>
      <c r="D159" s="36"/>
      <c r="E159" s="37"/>
      <c r="F159" s="100"/>
      <c r="G159" s="87"/>
    </row>
    <row r="160" spans="1:7" s="1" customFormat="1" ht="14" x14ac:dyDescent="0.3">
      <c r="A160" s="39"/>
      <c r="B160" s="38"/>
      <c r="C160" s="11" t="s">
        <v>142</v>
      </c>
      <c r="D160" s="36"/>
      <c r="E160" s="37"/>
      <c r="F160" s="100"/>
      <c r="G160" s="87"/>
    </row>
    <row r="161" spans="1:14" s="1" customFormat="1" ht="18.75" customHeight="1" x14ac:dyDescent="0.3">
      <c r="A161" s="38" t="s">
        <v>174</v>
      </c>
      <c r="B161" s="38"/>
      <c r="C161" s="11" t="s">
        <v>255</v>
      </c>
      <c r="D161" s="36" t="s">
        <v>144</v>
      </c>
      <c r="E161" s="37">
        <v>1800</v>
      </c>
      <c r="F161" s="100"/>
      <c r="G161" s="87">
        <f>SUM(E161*F161)</f>
        <v>0</v>
      </c>
    </row>
    <row r="162" spans="1:14" s="1" customFormat="1" ht="14" x14ac:dyDescent="0.3">
      <c r="A162" s="38" t="s">
        <v>175</v>
      </c>
      <c r="B162" s="39"/>
      <c r="C162" s="42" t="s">
        <v>176</v>
      </c>
      <c r="D162" s="36"/>
      <c r="E162" s="37"/>
      <c r="F162" s="100"/>
      <c r="G162" s="87"/>
    </row>
    <row r="163" spans="1:14" s="1" customFormat="1" ht="15" customHeight="1" x14ac:dyDescent="0.3">
      <c r="A163" s="38" t="s">
        <v>177</v>
      </c>
      <c r="B163" s="39"/>
      <c r="C163" s="11" t="s">
        <v>256</v>
      </c>
      <c r="D163" s="36" t="s">
        <v>92</v>
      </c>
      <c r="E163" s="37">
        <v>6</v>
      </c>
      <c r="F163" s="100"/>
      <c r="G163" s="87">
        <f>SUM(E163*F163)</f>
        <v>0</v>
      </c>
    </row>
    <row r="164" spans="1:14" s="1" customFormat="1" ht="15" customHeight="1" x14ac:dyDescent="0.3">
      <c r="A164" s="38" t="s">
        <v>178</v>
      </c>
      <c r="B164" s="39"/>
      <c r="C164" s="11" t="s">
        <v>257</v>
      </c>
      <c r="D164" s="36" t="s">
        <v>92</v>
      </c>
      <c r="E164" s="37">
        <v>8</v>
      </c>
      <c r="F164" s="100"/>
      <c r="G164" s="87">
        <f>SUM(E164*F164)</f>
        <v>0</v>
      </c>
    </row>
    <row r="165" spans="1:14" s="1" customFormat="1" ht="15" customHeight="1" x14ac:dyDescent="0.3">
      <c r="A165" s="38" t="s">
        <v>179</v>
      </c>
      <c r="B165" s="39"/>
      <c r="C165" s="11" t="s">
        <v>258</v>
      </c>
      <c r="D165" s="36" t="s">
        <v>92</v>
      </c>
      <c r="E165" s="37">
        <v>8</v>
      </c>
      <c r="F165" s="100"/>
      <c r="G165" s="87">
        <f>SUM(E165*F165)</f>
        <v>0</v>
      </c>
    </row>
    <row r="166" spans="1:14" s="1" customFormat="1" ht="16.5" customHeight="1" x14ac:dyDescent="0.3">
      <c r="A166" s="36"/>
      <c r="B166" s="36"/>
      <c r="C166" s="45"/>
      <c r="D166" s="40"/>
      <c r="E166" s="40"/>
      <c r="F166" s="94"/>
      <c r="G166" s="94"/>
      <c r="J166" s="2"/>
    </row>
    <row r="167" spans="1:14" s="1" customFormat="1" ht="16.5" customHeight="1" x14ac:dyDescent="0.3">
      <c r="A167" s="17">
        <v>4.5</v>
      </c>
      <c r="B167" s="5" t="s">
        <v>180</v>
      </c>
      <c r="C167" s="42" t="s">
        <v>181</v>
      </c>
      <c r="D167" s="40"/>
      <c r="E167" s="40"/>
      <c r="F167" s="94"/>
      <c r="G167" s="94"/>
    </row>
    <row r="168" spans="1:14" s="1" customFormat="1" ht="16.5" customHeight="1" x14ac:dyDescent="0.3">
      <c r="A168" s="38" t="s">
        <v>182</v>
      </c>
      <c r="B168" s="6"/>
      <c r="C168" s="42" t="s">
        <v>183</v>
      </c>
      <c r="D168" s="6"/>
      <c r="E168" s="46"/>
      <c r="F168" s="87"/>
      <c r="G168" s="87" t="str">
        <f>IF(F168="","",E168*F168)</f>
        <v/>
      </c>
    </row>
    <row r="169" spans="1:14" s="1" customFormat="1" ht="37.5" customHeight="1" x14ac:dyDescent="0.3">
      <c r="A169" s="5"/>
      <c r="B169" s="6"/>
      <c r="C169" s="45" t="s">
        <v>184</v>
      </c>
      <c r="D169" s="6"/>
      <c r="E169" s="46"/>
      <c r="F169" s="87"/>
      <c r="G169" s="87" t="str">
        <f>IF(F169="","",E169*F169)</f>
        <v/>
      </c>
    </row>
    <row r="170" spans="1:14" s="1" customFormat="1" ht="16.5" customHeight="1" x14ac:dyDescent="0.3">
      <c r="A170" s="47" t="s">
        <v>185</v>
      </c>
      <c r="B170" s="48"/>
      <c r="C170" s="49" t="s">
        <v>259</v>
      </c>
      <c r="D170" s="48" t="s">
        <v>186</v>
      </c>
      <c r="E170" s="50">
        <v>3</v>
      </c>
      <c r="F170" s="104"/>
      <c r="G170" s="104">
        <f>SUM(E170*F170)</f>
        <v>0</v>
      </c>
    </row>
    <row r="171" spans="1:14" ht="8.25" customHeight="1" x14ac:dyDescent="0.35">
      <c r="A171" s="48"/>
      <c r="B171" s="48"/>
      <c r="C171" s="49"/>
      <c r="D171" s="48"/>
      <c r="E171" s="50"/>
      <c r="F171" s="104"/>
      <c r="G171" s="104"/>
    </row>
    <row r="172" spans="1:14" ht="16.5" customHeight="1" x14ac:dyDescent="0.35">
      <c r="A172" s="38" t="s">
        <v>187</v>
      </c>
      <c r="B172" s="6"/>
      <c r="C172" s="42" t="s">
        <v>188</v>
      </c>
      <c r="D172" s="6"/>
      <c r="E172" s="51"/>
      <c r="F172" s="87"/>
      <c r="G172" s="87"/>
    </row>
    <row r="173" spans="1:14" ht="45" customHeight="1" x14ac:dyDescent="0.35">
      <c r="A173" s="5"/>
      <c r="B173" s="6"/>
      <c r="C173" s="45" t="s">
        <v>189</v>
      </c>
      <c r="D173" s="6"/>
      <c r="E173" s="51"/>
      <c r="F173" s="87"/>
      <c r="G173" s="87"/>
    </row>
    <row r="174" spans="1:14" ht="16.5" customHeight="1" x14ac:dyDescent="0.35">
      <c r="A174" s="47" t="s">
        <v>190</v>
      </c>
      <c r="B174" s="6"/>
      <c r="C174" s="40" t="s">
        <v>260</v>
      </c>
      <c r="D174" s="6" t="s">
        <v>186</v>
      </c>
      <c r="E174" s="51">
        <v>1</v>
      </c>
      <c r="F174" s="87"/>
      <c r="G174" s="87">
        <f>SUM(E174*F174)</f>
        <v>0</v>
      </c>
    </row>
    <row r="175" spans="1:14" ht="5.25" customHeight="1" x14ac:dyDescent="0.35">
      <c r="A175" s="5"/>
      <c r="B175" s="6"/>
      <c r="C175" s="45"/>
      <c r="D175" s="6"/>
      <c r="E175" s="51"/>
      <c r="F175" s="87"/>
      <c r="G175" s="87"/>
      <c r="K175" s="130"/>
      <c r="L175" s="130"/>
      <c r="M175" s="130"/>
    </row>
    <row r="176" spans="1:14" ht="16.5" customHeight="1" x14ac:dyDescent="0.35">
      <c r="A176" s="38" t="s">
        <v>191</v>
      </c>
      <c r="B176" s="6"/>
      <c r="C176" s="42" t="s">
        <v>192</v>
      </c>
      <c r="D176" s="6"/>
      <c r="E176" s="51"/>
      <c r="F176" s="87"/>
      <c r="G176" s="87"/>
      <c r="N176" s="44"/>
    </row>
    <row r="177" spans="1:13" ht="32.25" customHeight="1" x14ac:dyDescent="0.35">
      <c r="A177" s="6"/>
      <c r="B177" s="6"/>
      <c r="C177" s="45" t="s">
        <v>193</v>
      </c>
      <c r="D177" s="6"/>
      <c r="E177" s="51"/>
      <c r="F177" s="87"/>
      <c r="G177" s="87"/>
    </row>
    <row r="178" spans="1:13" ht="16.5" customHeight="1" x14ac:dyDescent="0.35">
      <c r="A178" s="48" t="s">
        <v>194</v>
      </c>
      <c r="B178" s="6"/>
      <c r="C178" s="40" t="s">
        <v>260</v>
      </c>
      <c r="D178" s="6" t="s">
        <v>186</v>
      </c>
      <c r="E178" s="51">
        <v>2</v>
      </c>
      <c r="F178" s="87"/>
      <c r="G178" s="87">
        <f>SUM(E178*F178)</f>
        <v>0</v>
      </c>
    </row>
    <row r="179" spans="1:13" ht="6.75" customHeight="1" x14ac:dyDescent="0.35">
      <c r="A179" s="5"/>
      <c r="B179" s="6"/>
      <c r="C179" s="45"/>
      <c r="D179" s="6"/>
      <c r="E179" s="51"/>
      <c r="F179" s="87"/>
      <c r="G179" s="87"/>
    </row>
    <row r="180" spans="1:13" ht="18" customHeight="1" x14ac:dyDescent="0.35">
      <c r="A180" s="6" t="s">
        <v>195</v>
      </c>
      <c r="B180" s="6"/>
      <c r="C180" s="42" t="s">
        <v>196</v>
      </c>
      <c r="D180" s="6"/>
      <c r="E180" s="51"/>
      <c r="F180" s="87"/>
      <c r="G180" s="87"/>
    </row>
    <row r="181" spans="1:13" ht="35.25" customHeight="1" x14ac:dyDescent="0.35">
      <c r="A181" s="5"/>
      <c r="B181" s="6"/>
      <c r="C181" s="45" t="s">
        <v>197</v>
      </c>
      <c r="D181" s="6"/>
      <c r="E181" s="51"/>
      <c r="F181" s="87"/>
      <c r="G181" s="87"/>
    </row>
    <row r="182" spans="1:13" ht="15" customHeight="1" x14ac:dyDescent="0.35">
      <c r="A182" s="38" t="s">
        <v>198</v>
      </c>
      <c r="B182" s="6"/>
      <c r="C182" s="40" t="s">
        <v>199</v>
      </c>
      <c r="D182" s="6" t="s">
        <v>186</v>
      </c>
      <c r="E182" s="51">
        <v>3</v>
      </c>
      <c r="F182" s="87"/>
      <c r="G182" s="87">
        <f>SUM(E182*F182)</f>
        <v>0</v>
      </c>
      <c r="K182" s="44"/>
      <c r="M182" s="44"/>
    </row>
    <row r="183" spans="1:13" ht="15" customHeight="1" x14ac:dyDescent="0.35">
      <c r="A183" s="38" t="s">
        <v>200</v>
      </c>
      <c r="B183" s="6"/>
      <c r="C183" s="40" t="s">
        <v>201</v>
      </c>
      <c r="D183" s="6" t="s">
        <v>186</v>
      </c>
      <c r="E183" s="51">
        <v>1</v>
      </c>
      <c r="F183" s="87"/>
      <c r="G183" s="87">
        <f>SUM(E183*F183)</f>
        <v>0</v>
      </c>
    </row>
    <row r="184" spans="1:13" ht="15" customHeight="1" x14ac:dyDescent="0.35">
      <c r="A184" s="38" t="s">
        <v>202</v>
      </c>
      <c r="B184" s="6"/>
      <c r="C184" s="40" t="s">
        <v>203</v>
      </c>
      <c r="D184" s="6" t="s">
        <v>186</v>
      </c>
      <c r="E184" s="51">
        <v>2</v>
      </c>
      <c r="F184" s="87"/>
      <c r="G184" s="87">
        <f>SUM(E184*F184)</f>
        <v>0</v>
      </c>
    </row>
    <row r="185" spans="1:13" ht="6.75" customHeight="1" x14ac:dyDescent="0.35">
      <c r="A185" s="5"/>
      <c r="B185" s="6"/>
      <c r="C185" s="40"/>
      <c r="D185" s="6"/>
      <c r="E185" s="51"/>
      <c r="F185" s="87"/>
      <c r="G185" s="87"/>
    </row>
    <row r="186" spans="1:13" ht="17.25" customHeight="1" x14ac:dyDescent="0.35">
      <c r="A186" s="38" t="s">
        <v>204</v>
      </c>
      <c r="B186" s="39" t="s">
        <v>149</v>
      </c>
      <c r="C186" s="42" t="s">
        <v>150</v>
      </c>
      <c r="D186" s="36"/>
      <c r="E186" s="37"/>
      <c r="F186" s="100"/>
      <c r="G186" s="87"/>
    </row>
    <row r="187" spans="1:13" ht="28" x14ac:dyDescent="0.35">
      <c r="A187" s="38" t="s">
        <v>205</v>
      </c>
      <c r="B187" s="39"/>
      <c r="C187" s="40" t="s">
        <v>151</v>
      </c>
      <c r="D187" s="36" t="s">
        <v>125</v>
      </c>
      <c r="E187" s="37">
        <v>4.5</v>
      </c>
      <c r="F187" s="100"/>
      <c r="G187" s="87">
        <f>SUM(E187*F187)</f>
        <v>0</v>
      </c>
    </row>
    <row r="188" spans="1:13" x14ac:dyDescent="0.35">
      <c r="A188" s="38"/>
      <c r="B188" s="39"/>
      <c r="C188" s="40"/>
      <c r="D188" s="36"/>
      <c r="E188" s="37"/>
      <c r="F188" s="100"/>
      <c r="G188" s="87"/>
    </row>
    <row r="189" spans="1:13" x14ac:dyDescent="0.35">
      <c r="A189" s="33">
        <v>4.5999999999999996</v>
      </c>
      <c r="B189" s="34" t="s">
        <v>232</v>
      </c>
      <c r="C189" s="35" t="s">
        <v>233</v>
      </c>
      <c r="D189" s="36"/>
      <c r="E189" s="37"/>
      <c r="F189" s="100"/>
      <c r="G189" s="87"/>
    </row>
    <row r="190" spans="1:13" x14ac:dyDescent="0.35">
      <c r="A190" s="38"/>
      <c r="B190" s="39"/>
      <c r="C190" s="40"/>
      <c r="D190" s="36"/>
      <c r="E190" s="37"/>
      <c r="F190" s="100"/>
      <c r="G190" s="87"/>
    </row>
    <row r="191" spans="1:13" ht="28" x14ac:dyDescent="0.35">
      <c r="A191" s="38" t="s">
        <v>234</v>
      </c>
      <c r="B191" s="39"/>
      <c r="C191" s="40" t="s">
        <v>235</v>
      </c>
      <c r="D191" s="36" t="s">
        <v>12</v>
      </c>
      <c r="E191" s="37">
        <v>1</v>
      </c>
      <c r="F191" s="100"/>
      <c r="G191" s="87"/>
    </row>
    <row r="192" spans="1:13" x14ac:dyDescent="0.35">
      <c r="A192" s="38"/>
      <c r="B192" s="39"/>
      <c r="C192" s="40"/>
      <c r="D192" s="36"/>
      <c r="E192" s="37"/>
      <c r="F192" s="100"/>
      <c r="G192" s="87"/>
    </row>
    <row r="193" spans="1:10" x14ac:dyDescent="0.35">
      <c r="A193" s="33">
        <v>4.7</v>
      </c>
      <c r="B193" s="39"/>
      <c r="C193" s="35" t="s">
        <v>236</v>
      </c>
      <c r="D193" s="36"/>
      <c r="E193" s="37"/>
      <c r="F193" s="100"/>
      <c r="G193" s="87"/>
    </row>
    <row r="194" spans="1:10" x14ac:dyDescent="0.35">
      <c r="A194" s="33"/>
      <c r="B194" s="39"/>
      <c r="C194" s="35"/>
      <c r="D194" s="36"/>
      <c r="E194" s="37"/>
      <c r="F194" s="100"/>
      <c r="G194" s="87"/>
    </row>
    <row r="195" spans="1:10" ht="28" x14ac:dyDescent="0.35">
      <c r="A195" s="33"/>
      <c r="B195" s="39"/>
      <c r="C195" s="52" t="s">
        <v>237</v>
      </c>
      <c r="D195" s="36"/>
      <c r="E195" s="37"/>
      <c r="F195" s="100"/>
      <c r="G195" s="87"/>
    </row>
    <row r="196" spans="1:10" x14ac:dyDescent="0.35">
      <c r="A196" s="33"/>
      <c r="B196" s="39"/>
      <c r="C196" s="52" t="s">
        <v>238</v>
      </c>
      <c r="D196" s="36" t="s">
        <v>92</v>
      </c>
      <c r="E196" s="37">
        <v>1</v>
      </c>
      <c r="F196" s="100"/>
      <c r="G196" s="87">
        <f t="shared" ref="G196:G199" si="2">SUM(E196*F196)</f>
        <v>0</v>
      </c>
    </row>
    <row r="197" spans="1:10" x14ac:dyDescent="0.35">
      <c r="A197" s="33"/>
      <c r="B197" s="39"/>
      <c r="C197" s="52" t="s">
        <v>239</v>
      </c>
      <c r="D197" s="36" t="s">
        <v>92</v>
      </c>
      <c r="E197" s="37">
        <v>1</v>
      </c>
      <c r="F197" s="100"/>
      <c r="G197" s="87">
        <f t="shared" si="2"/>
        <v>0</v>
      </c>
    </row>
    <row r="198" spans="1:10" ht="28" x14ac:dyDescent="0.35">
      <c r="A198" s="33"/>
      <c r="B198" s="39"/>
      <c r="C198" s="52" t="s">
        <v>240</v>
      </c>
      <c r="D198" s="36" t="s">
        <v>92</v>
      </c>
      <c r="E198" s="37">
        <v>1</v>
      </c>
      <c r="F198" s="100"/>
      <c r="G198" s="87">
        <f t="shared" si="2"/>
        <v>0</v>
      </c>
    </row>
    <row r="199" spans="1:10" x14ac:dyDescent="0.35">
      <c r="A199" s="33"/>
      <c r="B199" s="39"/>
      <c r="C199" s="52" t="s">
        <v>241</v>
      </c>
      <c r="D199" s="36" t="s">
        <v>92</v>
      </c>
      <c r="E199" s="37">
        <v>1</v>
      </c>
      <c r="F199" s="100"/>
      <c r="G199" s="87">
        <f t="shared" si="2"/>
        <v>0</v>
      </c>
    </row>
    <row r="200" spans="1:10" x14ac:dyDescent="0.35">
      <c r="A200" s="38"/>
      <c r="B200" s="39"/>
      <c r="C200" s="40"/>
      <c r="D200" s="36"/>
      <c r="E200" s="37"/>
      <c r="F200" s="100"/>
      <c r="G200" s="87"/>
    </row>
    <row r="201" spans="1:10" x14ac:dyDescent="0.35">
      <c r="A201" s="38"/>
      <c r="B201" s="39"/>
      <c r="C201" s="40"/>
      <c r="D201" s="36"/>
      <c r="E201" s="37"/>
      <c r="F201" s="100"/>
      <c r="G201" s="87"/>
    </row>
    <row r="202" spans="1:10" ht="29.25" customHeight="1" x14ac:dyDescent="0.35">
      <c r="A202" s="131" t="s">
        <v>206</v>
      </c>
      <c r="B202" s="131"/>
      <c r="C202" s="131"/>
      <c r="D202" s="131"/>
      <c r="E202" s="131"/>
      <c r="F202" s="131"/>
      <c r="G202" s="102">
        <f>SUM(G141:G201)</f>
        <v>0</v>
      </c>
      <c r="J202" s="44"/>
    </row>
    <row r="203" spans="1:10" s="1" customFormat="1" ht="17.25" customHeight="1" x14ac:dyDescent="0.3">
      <c r="A203" s="25" t="s">
        <v>109</v>
      </c>
      <c r="B203" s="26" t="s">
        <v>1</v>
      </c>
      <c r="C203" s="26" t="s">
        <v>2</v>
      </c>
      <c r="D203" s="26" t="s">
        <v>3</v>
      </c>
      <c r="E203" s="27" t="s">
        <v>110</v>
      </c>
      <c r="F203" s="103" t="s">
        <v>5</v>
      </c>
      <c r="G203" s="97" t="s">
        <v>111</v>
      </c>
    </row>
    <row r="204" spans="1:10" s="1" customFormat="1" ht="14" x14ac:dyDescent="0.3">
      <c r="A204" s="28"/>
      <c r="B204" s="28"/>
      <c r="C204" s="28"/>
      <c r="D204" s="28"/>
      <c r="E204" s="29"/>
      <c r="F204" s="98"/>
      <c r="G204" s="98"/>
    </row>
    <row r="205" spans="1:10" s="1" customFormat="1" ht="14" x14ac:dyDescent="0.3">
      <c r="A205" s="30">
        <v>5</v>
      </c>
      <c r="B205" s="17"/>
      <c r="C205" s="31" t="s">
        <v>207</v>
      </c>
      <c r="D205" s="17"/>
      <c r="E205" s="32"/>
      <c r="F205" s="99"/>
      <c r="G205" s="93"/>
    </row>
    <row r="206" spans="1:10" s="1" customFormat="1" ht="14" x14ac:dyDescent="0.3">
      <c r="A206" s="30"/>
      <c r="B206" s="17"/>
      <c r="C206" s="31"/>
      <c r="D206" s="17"/>
      <c r="E206" s="32"/>
      <c r="F206" s="99"/>
      <c r="G206" s="94"/>
    </row>
    <row r="207" spans="1:10" s="1" customFormat="1" ht="28" x14ac:dyDescent="0.3">
      <c r="A207" s="36"/>
      <c r="B207" s="36"/>
      <c r="C207" s="40" t="s">
        <v>242</v>
      </c>
      <c r="D207" s="36" t="s">
        <v>12</v>
      </c>
      <c r="E207" s="53">
        <v>1</v>
      </c>
      <c r="F207" s="105"/>
      <c r="G207" s="94">
        <f>SUM(E207*F207)</f>
        <v>0</v>
      </c>
    </row>
    <row r="208" spans="1:10" s="1" customFormat="1" ht="14" x14ac:dyDescent="0.3">
      <c r="A208" s="5">
        <v>5.0999999999999996</v>
      </c>
      <c r="B208" s="5"/>
      <c r="C208" s="42" t="s">
        <v>208</v>
      </c>
      <c r="D208" s="6"/>
      <c r="E208" s="53"/>
      <c r="F208" s="105"/>
      <c r="G208" s="94"/>
    </row>
    <row r="209" spans="1:9" s="1" customFormat="1" ht="14" x14ac:dyDescent="0.3">
      <c r="A209" s="6" t="s">
        <v>209</v>
      </c>
      <c r="B209" s="6"/>
      <c r="C209" s="40" t="s">
        <v>210</v>
      </c>
      <c r="D209" s="6" t="s">
        <v>12</v>
      </c>
      <c r="E209" s="53">
        <v>1</v>
      </c>
      <c r="F209" s="105"/>
      <c r="G209" s="94">
        <f>SUM(E209*F209)</f>
        <v>0</v>
      </c>
    </row>
    <row r="210" spans="1:9" s="1" customFormat="1" ht="28" x14ac:dyDescent="0.3">
      <c r="A210" s="6" t="s">
        <v>211</v>
      </c>
      <c r="B210" s="6"/>
      <c r="C210" s="40" t="s">
        <v>212</v>
      </c>
      <c r="D210" s="6" t="s">
        <v>12</v>
      </c>
      <c r="E210" s="53">
        <v>1</v>
      </c>
      <c r="F210" s="105"/>
      <c r="G210" s="94">
        <f>SUM(E210*F210)</f>
        <v>0</v>
      </c>
    </row>
    <row r="211" spans="1:9" s="1" customFormat="1" ht="14" x14ac:dyDescent="0.3">
      <c r="A211" s="6" t="s">
        <v>213</v>
      </c>
      <c r="B211" s="6"/>
      <c r="C211" s="40" t="s">
        <v>244</v>
      </c>
      <c r="D211" s="6" t="s">
        <v>12</v>
      </c>
      <c r="E211" s="53">
        <v>1</v>
      </c>
      <c r="F211" s="105"/>
      <c r="G211" s="94">
        <f>SUM(E211*F211)</f>
        <v>0</v>
      </c>
    </row>
    <row r="212" spans="1:9" s="1" customFormat="1" ht="70" x14ac:dyDescent="0.3">
      <c r="A212" s="6" t="s">
        <v>213</v>
      </c>
      <c r="B212" s="6"/>
      <c r="C212" s="40" t="s">
        <v>243</v>
      </c>
      <c r="D212" s="6" t="s">
        <v>12</v>
      </c>
      <c r="E212" s="53">
        <v>1</v>
      </c>
      <c r="F212" s="105"/>
      <c r="G212" s="94">
        <f>SUM(E212*F212)</f>
        <v>0</v>
      </c>
    </row>
    <row r="213" spans="1:9" ht="29.25" customHeight="1" x14ac:dyDescent="0.35">
      <c r="A213" s="131" t="s">
        <v>214</v>
      </c>
      <c r="B213" s="131"/>
      <c r="C213" s="131"/>
      <c r="D213" s="131"/>
      <c r="E213" s="131"/>
      <c r="F213" s="131"/>
      <c r="G213" s="102">
        <f>SUM(G207:G212)</f>
        <v>0</v>
      </c>
    </row>
    <row r="214" spans="1:9" s="1" customFormat="1" thickBot="1" x14ac:dyDescent="0.35">
      <c r="A214" s="54"/>
      <c r="B214" s="55"/>
      <c r="C214" s="56"/>
      <c r="D214" s="55"/>
      <c r="E214" s="57"/>
      <c r="F214" s="106"/>
      <c r="G214" s="107"/>
    </row>
    <row r="215" spans="1:9" ht="27.75" customHeight="1" thickBot="1" x14ac:dyDescent="0.4">
      <c r="A215" s="124" t="s">
        <v>215</v>
      </c>
      <c r="B215" s="125"/>
      <c r="C215" s="125"/>
      <c r="D215" s="125"/>
      <c r="E215" s="125"/>
      <c r="F215" s="125"/>
      <c r="G215" s="125"/>
    </row>
    <row r="216" spans="1:9" ht="20.25" customHeight="1" thickBot="1" x14ac:dyDescent="0.4">
      <c r="A216" s="58"/>
      <c r="B216" s="59"/>
      <c r="C216" s="59"/>
      <c r="D216" s="59"/>
      <c r="E216" s="59"/>
      <c r="F216" s="108"/>
      <c r="G216" s="83" t="s">
        <v>216</v>
      </c>
    </row>
    <row r="217" spans="1:9" ht="20.25" customHeight="1" x14ac:dyDescent="0.35">
      <c r="A217" s="60"/>
      <c r="B217" s="61"/>
      <c r="C217" s="62" t="s">
        <v>217</v>
      </c>
      <c r="D217" s="62"/>
      <c r="E217" s="62"/>
      <c r="F217" s="109"/>
      <c r="G217" s="110">
        <f>G71</f>
        <v>0</v>
      </c>
    </row>
    <row r="218" spans="1:9" ht="20.25" customHeight="1" x14ac:dyDescent="0.35">
      <c r="A218" s="63"/>
      <c r="B218" s="64"/>
      <c r="C218" s="65" t="s">
        <v>218</v>
      </c>
      <c r="D218" s="65"/>
      <c r="E218" s="65"/>
      <c r="F218" s="111"/>
      <c r="G218" s="112">
        <f>G94</f>
        <v>0</v>
      </c>
      <c r="I218" s="66"/>
    </row>
    <row r="219" spans="1:9" ht="20.25" customHeight="1" x14ac:dyDescent="0.35">
      <c r="A219" s="63"/>
      <c r="B219" s="64"/>
      <c r="C219" s="64" t="s">
        <v>219</v>
      </c>
      <c r="D219" s="64"/>
      <c r="E219" s="64"/>
      <c r="F219" s="111"/>
      <c r="G219" s="112">
        <f>G136</f>
        <v>0</v>
      </c>
    </row>
    <row r="220" spans="1:9" ht="20.25" customHeight="1" x14ac:dyDescent="0.35">
      <c r="A220" s="63"/>
      <c r="B220" s="64"/>
      <c r="C220" s="64" t="s">
        <v>220</v>
      </c>
      <c r="D220" s="64"/>
      <c r="E220" s="64"/>
      <c r="F220" s="111"/>
      <c r="G220" s="112">
        <f>G202</f>
        <v>0</v>
      </c>
    </row>
    <row r="221" spans="1:9" ht="20.25" customHeight="1" thickBot="1" x14ac:dyDescent="0.4">
      <c r="A221" s="63"/>
      <c r="B221" s="64"/>
      <c r="C221" s="64" t="s">
        <v>221</v>
      </c>
      <c r="D221" s="64"/>
      <c r="E221" s="64"/>
      <c r="F221" s="111"/>
      <c r="G221" s="112">
        <f>G213</f>
        <v>0</v>
      </c>
    </row>
    <row r="222" spans="1:9" ht="20.25" customHeight="1" x14ac:dyDescent="0.35">
      <c r="A222" s="67"/>
      <c r="B222" s="68"/>
      <c r="C222" s="69" t="s">
        <v>222</v>
      </c>
      <c r="D222" s="69"/>
      <c r="E222" s="69"/>
      <c r="F222" s="113"/>
      <c r="G222" s="114">
        <f>SUM(G217:G221)</f>
        <v>0</v>
      </c>
    </row>
    <row r="223" spans="1:9" ht="20.25" customHeight="1" thickBot="1" x14ac:dyDescent="0.4">
      <c r="A223" s="70"/>
      <c r="B223" s="71"/>
      <c r="C223" s="72" t="s">
        <v>261</v>
      </c>
      <c r="D223" s="73"/>
      <c r="E223" s="73"/>
      <c r="F223" s="115"/>
      <c r="G223" s="116">
        <f>SUM(G222*0.06)</f>
        <v>0</v>
      </c>
    </row>
    <row r="224" spans="1:9" ht="20.25" customHeight="1" x14ac:dyDescent="0.35">
      <c r="A224" s="74"/>
      <c r="B224" s="75"/>
      <c r="C224" s="76" t="s">
        <v>224</v>
      </c>
      <c r="D224" s="77"/>
      <c r="E224" s="77"/>
      <c r="F224" s="117"/>
      <c r="G224" s="118">
        <f>SUM(G222:G223)</f>
        <v>0</v>
      </c>
    </row>
    <row r="225" spans="1:7" ht="20.25" customHeight="1" thickBot="1" x14ac:dyDescent="0.4">
      <c r="A225" s="78"/>
      <c r="B225" s="79"/>
      <c r="C225" s="72" t="s">
        <v>223</v>
      </c>
      <c r="D225" s="72"/>
      <c r="E225" s="72"/>
      <c r="F225" s="119"/>
      <c r="G225" s="120">
        <f>SUM(G224*0.1)</f>
        <v>0</v>
      </c>
    </row>
    <row r="226" spans="1:7" ht="20.25" customHeight="1" x14ac:dyDescent="0.35">
      <c r="A226" s="67"/>
      <c r="B226" s="68"/>
      <c r="C226" s="69" t="s">
        <v>262</v>
      </c>
      <c r="D226" s="69"/>
      <c r="E226" s="69"/>
      <c r="F226" s="113"/>
      <c r="G226" s="114">
        <f>SUM(G224:G225)</f>
        <v>0</v>
      </c>
    </row>
    <row r="227" spans="1:7" ht="20.25" customHeight="1" thickBot="1" x14ac:dyDescent="0.4">
      <c r="A227" s="78"/>
      <c r="B227" s="79"/>
      <c r="C227" s="72" t="s">
        <v>225</v>
      </c>
      <c r="D227" s="72"/>
      <c r="E227" s="72"/>
      <c r="F227" s="119"/>
      <c r="G227" s="120">
        <f>SUM(G226*0.15)</f>
        <v>0</v>
      </c>
    </row>
    <row r="228" spans="1:7" ht="20.25" customHeight="1" thickBot="1" x14ac:dyDescent="0.4">
      <c r="A228" s="80"/>
      <c r="B228" s="81"/>
      <c r="C228" s="82" t="s">
        <v>226</v>
      </c>
      <c r="D228" s="82"/>
      <c r="E228" s="82"/>
      <c r="F228" s="121"/>
      <c r="G228" s="122">
        <f>SUM(G226:G227)</f>
        <v>0</v>
      </c>
    </row>
    <row r="229" spans="1:7" x14ac:dyDescent="0.35">
      <c r="A229" s="75"/>
      <c r="B229" s="75"/>
      <c r="C229" s="77"/>
      <c r="D229" s="77"/>
      <c r="E229" s="77"/>
      <c r="F229" s="107"/>
      <c r="G229" s="107"/>
    </row>
    <row r="230" spans="1:7" x14ac:dyDescent="0.35">
      <c r="A230" s="75"/>
      <c r="B230" s="75"/>
      <c r="C230" s="77"/>
      <c r="D230" s="77"/>
      <c r="E230" s="77"/>
      <c r="F230" s="107"/>
      <c r="G230" s="107"/>
    </row>
    <row r="231" spans="1:7" x14ac:dyDescent="0.35">
      <c r="A231" s="75"/>
      <c r="B231" s="75"/>
      <c r="C231" s="77"/>
      <c r="D231" s="77"/>
      <c r="E231" s="77"/>
      <c r="F231" s="107"/>
      <c r="G231" s="107"/>
    </row>
  </sheetData>
  <mergeCells count="9">
    <mergeCell ref="A215:G215"/>
    <mergeCell ref="A1:G1"/>
    <mergeCell ref="A71:F71"/>
    <mergeCell ref="A94:F94"/>
    <mergeCell ref="K132:M132"/>
    <mergeCell ref="A136:F136"/>
    <mergeCell ref="K175:M175"/>
    <mergeCell ref="A202:F202"/>
    <mergeCell ref="A213:F213"/>
  </mergeCells>
  <pageMargins left="0.7" right="0.7" top="0.75" bottom="0.75" header="0.3" footer="0.3"/>
  <pageSetup paperSize="9" scale="60" orientation="portrait" horizontalDpi="4294967293" verticalDpi="0" r:id="rId1"/>
  <rowBreaks count="5" manualBreakCount="5">
    <brk id="70" max="6" man="1"/>
    <brk id="94" max="6" man="1"/>
    <brk id="136" max="6" man="1"/>
    <brk id="202" max="6" man="1"/>
    <brk id="21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Radebe</dc:creator>
  <cp:lastModifiedBy>Seageng Letsholo</cp:lastModifiedBy>
  <dcterms:created xsi:type="dcterms:W3CDTF">2023-02-16T10:45:00Z</dcterms:created>
  <dcterms:modified xsi:type="dcterms:W3CDTF">2023-09-06T09:59:44Z</dcterms:modified>
</cp:coreProperties>
</file>