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tidishot\Documents\Losmytjerrie and Goedehoop\"/>
    </mc:Choice>
  </mc:AlternateContent>
  <bookViews>
    <workbookView xWindow="0" yWindow="0" windowWidth="20490" windowHeight="7755" tabRatio="942" activeTab="8"/>
  </bookViews>
  <sheets>
    <sheet name="PROV. SUMS" sheetId="85" r:id="rId1"/>
    <sheet name="1200A" sheetId="26" r:id="rId2"/>
    <sheet name="1200C" sheetId="75" r:id="rId3"/>
    <sheet name="1200DB" sheetId="3" r:id="rId4"/>
    <sheet name="1200LB" sheetId="47" r:id="rId5"/>
    <sheet name="1200L" sheetId="68" r:id="rId6"/>
    <sheet name="1200H" sheetId="73" r:id="rId7"/>
    <sheet name="water purification" sheetId="77" r:id="rId8"/>
    <sheet name="BOREHOLE" sheetId="78" r:id="rId9"/>
    <sheet name="summary" sheetId="60" r:id="rId10"/>
  </sheets>
  <definedNames>
    <definedName name="_SEC1200" localSheetId="1">'1200A'!#REF!</definedName>
    <definedName name="_SEC1200" localSheetId="3">'1200DB'!#REF!</definedName>
    <definedName name="_SEC1200" localSheetId="4">'1200LB'!#REF!</definedName>
    <definedName name="_SEC1200" localSheetId="9">summary!#REF!</definedName>
    <definedName name="_SEC1200">#REF!</definedName>
    <definedName name="Invoice">#REF!</definedName>
    <definedName name="_xlnm.Print_Area" localSheetId="1">'1200A'!$B$1:$K$57</definedName>
    <definedName name="_xlnm.Print_Area" localSheetId="2">'1200C'!$B$1:$J$67</definedName>
    <definedName name="_xlnm.Print_Area" localSheetId="3">'1200DB'!$B$1:$J$66</definedName>
    <definedName name="_xlnm.Print_Area" localSheetId="6">'1200H'!$B$1:$J$65</definedName>
    <definedName name="_xlnm.Print_Area" localSheetId="5">'1200L'!$B$1:$J$68</definedName>
    <definedName name="_xlnm.Print_Area" localSheetId="4">'1200LB'!$B$1:$J$66</definedName>
    <definedName name="_xlnm.Print_Area" localSheetId="8">BOREHOLE!$A$1:$J$54</definedName>
    <definedName name="_xlnm.Print_Area" localSheetId="0">'PROV. SUMS'!$C$1:$K$66</definedName>
    <definedName name="_xlnm.Print_Area" localSheetId="9">summary!$B$1:$E$20</definedName>
    <definedName name="_xlnm.Print_Area" localSheetId="7">'water purification'!$A$1:$J$65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J36" i="85" l="1"/>
  <c r="J34" i="85"/>
  <c r="I13" i="77" l="1"/>
  <c r="H40" i="78"/>
  <c r="J44" i="85"/>
  <c r="K44" i="85" s="1"/>
  <c r="I46" i="85" s="1"/>
  <c r="K34" i="85" l="1"/>
  <c r="J27" i="85"/>
  <c r="K27" i="85" s="1"/>
  <c r="K36" i="85"/>
  <c r="K25" i="85"/>
  <c r="K17" i="85"/>
  <c r="I39" i="85" l="1"/>
  <c r="I29" i="85"/>
  <c r="I21" i="85"/>
  <c r="K21" i="85" s="1"/>
  <c r="E14" i="60" l="1"/>
  <c r="H12" i="68" l="1"/>
  <c r="H10" i="75"/>
  <c r="J11" i="77" l="1"/>
  <c r="E12" i="60" s="1"/>
  <c r="H14" i="3"/>
  <c r="H22" i="3" s="1"/>
  <c r="I31" i="26"/>
  <c r="I35" i="26"/>
  <c r="I37" i="26" s="1"/>
  <c r="I39" i="26" s="1"/>
  <c r="J39" i="73"/>
  <c r="H13" i="47"/>
  <c r="H20" i="3"/>
  <c r="H15" i="73"/>
  <c r="H18" i="73" s="1"/>
  <c r="J18" i="73" s="1"/>
  <c r="E10" i="60"/>
  <c r="J31" i="73"/>
  <c r="J33" i="73"/>
  <c r="J29" i="73"/>
  <c r="J25" i="73"/>
  <c r="J22" i="73"/>
  <c r="J11" i="73"/>
  <c r="J45" i="73"/>
  <c r="E7" i="60"/>
  <c r="K48" i="26"/>
  <c r="K54" i="26"/>
  <c r="J50" i="26"/>
  <c r="E29" i="60"/>
  <c r="E13" i="60" l="1"/>
  <c r="J15" i="73"/>
  <c r="H31" i="3"/>
  <c r="H39" i="3"/>
  <c r="H41" i="3"/>
  <c r="H19" i="47"/>
  <c r="J64" i="73"/>
  <c r="E11" i="60" s="1"/>
  <c r="H15" i="47"/>
  <c r="E9" i="60" s="1"/>
  <c r="I41" i="26"/>
  <c r="E6" i="60" s="1"/>
  <c r="E8" i="60" l="1"/>
  <c r="E15" i="60" s="1"/>
  <c r="E16" i="60" l="1"/>
  <c r="E17" i="60" s="1"/>
  <c r="E18" i="60" s="1"/>
  <c r="E19" i="60" s="1"/>
</calcChain>
</file>

<file path=xl/comments1.xml><?xml version="1.0" encoding="utf-8"?>
<comments xmlns="http://schemas.openxmlformats.org/spreadsheetml/2006/main">
  <authors>
    <author>Tumelo Setidisho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Tumelo Setidisho:</t>
        </r>
        <r>
          <rPr>
            <sz val="9"/>
            <color indexed="81"/>
            <rFont val="Tahoma"/>
            <family val="2"/>
          </rPr>
          <t xml:space="preserve">
verify the length of your pipes</t>
        </r>
      </text>
    </comment>
  </commentList>
</comments>
</file>

<file path=xl/sharedStrings.xml><?xml version="1.0" encoding="utf-8"?>
<sst xmlns="http://schemas.openxmlformats.org/spreadsheetml/2006/main" count="472" uniqueCount="298">
  <si>
    <t>ITEM</t>
  </si>
  <si>
    <t>DESCRIPTION</t>
  </si>
  <si>
    <t>UNIT</t>
  </si>
  <si>
    <t>QUANTITY</t>
  </si>
  <si>
    <t>RATE</t>
  </si>
  <si>
    <t>AMOUNT</t>
  </si>
  <si>
    <t>TOTAL CARRIED TO SUMMARY</t>
  </si>
  <si>
    <t>m</t>
  </si>
  <si>
    <t>t</t>
  </si>
  <si>
    <t>SUMMARY OF SCHEDULE  OF QUANTITIES</t>
  </si>
  <si>
    <t>SUMMARY OF SCHEDULE A :   GENERAL</t>
  </si>
  <si>
    <t>Sum</t>
  </si>
  <si>
    <t>%</t>
  </si>
  <si>
    <t>PAY</t>
  </si>
  <si>
    <t>REFERS</t>
  </si>
  <si>
    <t>SABS</t>
  </si>
  <si>
    <t>PSA</t>
  </si>
  <si>
    <t>SECTION 1: PRELIMINARY AND GENERAL</t>
  </si>
  <si>
    <t>FIXED-CHARGE ITEMS</t>
  </si>
  <si>
    <t>8.3.1</t>
  </si>
  <si>
    <t>Contractual requirements</t>
  </si>
  <si>
    <t>8.3.2</t>
  </si>
  <si>
    <t>Establishment Facilities on the site</t>
  </si>
  <si>
    <t>Facilities of Contractor</t>
  </si>
  <si>
    <t>8.3.3</t>
  </si>
  <si>
    <t>Other fixed Charge Obligation</t>
  </si>
  <si>
    <t>8.3.4</t>
  </si>
  <si>
    <t>Remove contractor's site establishment on completion</t>
  </si>
  <si>
    <t>sum</t>
  </si>
  <si>
    <t>TIME-RELATED ITEMS</t>
  </si>
  <si>
    <t>8.4.1</t>
  </si>
  <si>
    <t>8.4.2</t>
  </si>
  <si>
    <t>Operate and maintain facilities on site</t>
  </si>
  <si>
    <t>8.4.3</t>
  </si>
  <si>
    <t>Supervision</t>
  </si>
  <si>
    <t>8.4.4</t>
  </si>
  <si>
    <t>2.1.1</t>
  </si>
  <si>
    <t>4.1.1</t>
  </si>
  <si>
    <t>1200 DB</t>
  </si>
  <si>
    <t>PSDB</t>
  </si>
  <si>
    <t>EXCAVATION</t>
  </si>
  <si>
    <t>8.3.2(a)</t>
  </si>
  <si>
    <t>BACKFILLING OF TRENCHES</t>
  </si>
  <si>
    <t>1200L</t>
  </si>
  <si>
    <t>PIPES</t>
  </si>
  <si>
    <t>8.2.1</t>
  </si>
  <si>
    <t>SPECIALS AND FITTINGS</t>
  </si>
  <si>
    <t>8.2.2</t>
  </si>
  <si>
    <t>Bends for PVC pipelines (PN 16)</t>
  </si>
  <si>
    <t>rubber rings intergrally moulded, other end plain</t>
  </si>
  <si>
    <t>No</t>
  </si>
  <si>
    <t>PSL 5</t>
  </si>
  <si>
    <t>VALVES</t>
  </si>
  <si>
    <t>8.2.3</t>
  </si>
  <si>
    <t>Gate valves  (PN 16)</t>
  </si>
  <si>
    <t>All Gate valves to be clockwise closing</t>
  </si>
  <si>
    <t>1200 LB</t>
  </si>
  <si>
    <t>PROVISION OF BEDDING AND BLANKET MATERIAL</t>
  </si>
  <si>
    <t>PSLB 3</t>
  </si>
  <si>
    <t>ITEM NO</t>
  </si>
  <si>
    <t>Company and Head office overhead-cost</t>
  </si>
  <si>
    <t>1200 A</t>
  </si>
  <si>
    <t xml:space="preserve">SABS </t>
  </si>
  <si>
    <t>3.1.1</t>
  </si>
  <si>
    <t xml:space="preserve">Backfill by hand, compact and dispose of surplus/unsuitable </t>
  </si>
  <si>
    <t>material including removal of boulders of rock where applicable on</t>
  </si>
  <si>
    <t>1200 L</t>
  </si>
  <si>
    <t>5.2.2</t>
  </si>
  <si>
    <t>supply, install, joint, complete with full gaskets, bolts, nuts &amp;</t>
  </si>
  <si>
    <t>SECTION 5: MEDIUM PRESSURE PIPELINES</t>
  </si>
  <si>
    <t>6.1.1</t>
  </si>
  <si>
    <t>6.1.2</t>
  </si>
  <si>
    <t>6.1.3</t>
  </si>
  <si>
    <t>6.1.4</t>
  </si>
  <si>
    <t>EARTHWORKS (PIPE TRENCHES)</t>
  </si>
  <si>
    <t>MEDIUM PRESSURE PIPELINES PIPES</t>
  </si>
  <si>
    <t>BEDDING (PIPES)</t>
  </si>
  <si>
    <t>8.4.2.1</t>
  </si>
  <si>
    <t>SUB-TOTAL 1</t>
  </si>
  <si>
    <t>Prov Sum</t>
  </si>
  <si>
    <t>TOTAL CARRIED FORWARD</t>
  </si>
  <si>
    <r>
      <t>m</t>
    </r>
    <r>
      <rPr>
        <vertAlign val="superscript"/>
        <sz val="11"/>
        <rFont val="Arial"/>
        <family val="2"/>
      </rPr>
      <t>3</t>
    </r>
  </si>
  <si>
    <r>
      <t>m</t>
    </r>
    <r>
      <rPr>
        <vertAlign val="superscript"/>
        <sz val="11"/>
        <rFont val="Arial"/>
        <family val="2"/>
      </rPr>
      <t>2</t>
    </r>
  </si>
  <si>
    <t>Clear and grub for pipe routes 2 meters wide</t>
  </si>
  <si>
    <t>CLEARING OF PIPE ROUTES</t>
  </si>
  <si>
    <t>and disinfect. Excavation and bedding measured elsewhere</t>
  </si>
  <si>
    <t xml:space="preserve">Supply, lay, joint, bed on class C or flexible pipe bedding, test </t>
  </si>
  <si>
    <t xml:space="preserve">closing washers, including cut pipes where necessary </t>
  </si>
  <si>
    <t>with cap top valves to be socketed for PVC pipelines</t>
  </si>
  <si>
    <t>and test gate valves non-rising spindle, clockwise closing</t>
  </si>
  <si>
    <t>Provision of bedding and blanket material compacted to 90%</t>
  </si>
  <si>
    <t xml:space="preserve"> Mod AASHTO density (100% for sand) with material from</t>
  </si>
  <si>
    <t>5.2.3</t>
  </si>
  <si>
    <t>SUMS STATED PROVISIONALLY BY THE ENGINEER</t>
  </si>
  <si>
    <t>For work to be done by the contractor and valued in terms</t>
  </si>
  <si>
    <t>of conditions of contract</t>
  </si>
  <si>
    <t>1.13.3</t>
  </si>
  <si>
    <t>1.13.5</t>
  </si>
  <si>
    <t>1.13.6</t>
  </si>
  <si>
    <t>Provision of tests required by Engineer done by approved</t>
  </si>
  <si>
    <t>independent materials laboratory</t>
  </si>
  <si>
    <t>Overheads, charges and profit on item 1.13.3 above</t>
  </si>
  <si>
    <t>Relocation of services by contractor</t>
  </si>
  <si>
    <t xml:space="preserve">Facilities for contractor for duration of the Construction, </t>
  </si>
  <si>
    <t>except where otherwise stated</t>
  </si>
  <si>
    <t>1200 H</t>
  </si>
  <si>
    <t>AND ERECTION</t>
  </si>
  <si>
    <t>Supply, fabricate and erect steel water tank complete</t>
  </si>
  <si>
    <t>Supply and fix holding down (HD) bolts, size as instructed by</t>
  </si>
  <si>
    <t>Engineer</t>
  </si>
  <si>
    <t>STEEL TANK SUPPLY, FABRICATION AND ERECTION</t>
  </si>
  <si>
    <t>One Contract Name Board</t>
  </si>
  <si>
    <t>5.2.1</t>
  </si>
  <si>
    <t>SUB-TOTAL 2</t>
  </si>
  <si>
    <t>ADD CONTINGENCIES @ 5%</t>
  </si>
  <si>
    <t>BILL OF QUANTITIES                                                                                                                             Section 1200A</t>
  </si>
  <si>
    <r>
      <t>on 60</t>
    </r>
    <r>
      <rPr>
        <b/>
        <sz val="11"/>
        <rFont val="Arial"/>
        <family val="2"/>
      </rPr>
      <t>0mm</t>
    </r>
    <r>
      <rPr>
        <sz val="11"/>
        <rFont val="Arial"/>
        <family val="2"/>
      </rPr>
      <t xml:space="preserve"> wide trenches depth.</t>
    </r>
  </si>
  <si>
    <t>Rate only</t>
  </si>
  <si>
    <t>Month</t>
  </si>
  <si>
    <t>Excavation by hand in soft material to expose services</t>
  </si>
  <si>
    <t>1200 C</t>
  </si>
  <si>
    <t>SECTION 2:  SITE CLEARING (PIPE TRENCHES)</t>
  </si>
  <si>
    <t>SECTION 3:  EARTHWORKS (PIPE TRENCHES)</t>
  </si>
  <si>
    <t>Depth exceeding 0.0m but not exceeding 1.0m</t>
  </si>
  <si>
    <t>3.1.1.1</t>
  </si>
  <si>
    <t>3.1.1.2</t>
  </si>
  <si>
    <t>Depth exceeding 1.0m but not exceeding 1.5m</t>
  </si>
  <si>
    <t>(b) Extra over item 3.1.1</t>
  </si>
  <si>
    <t>3.1.2</t>
  </si>
  <si>
    <t>(i) Intermediate excavation</t>
  </si>
  <si>
    <t>3.1.2.1</t>
  </si>
  <si>
    <t>3.1.2.2</t>
  </si>
  <si>
    <t>3.2.1</t>
  </si>
  <si>
    <t>3.2.1.1</t>
  </si>
  <si>
    <t>3.2.1.2</t>
  </si>
  <si>
    <t>3.2.2</t>
  </si>
  <si>
    <t>EXCAVATION ANCILLARIES</t>
  </si>
  <si>
    <t>Make up for deficiency in backfill material</t>
  </si>
  <si>
    <t>(a) From other necessary excavations on site</t>
  </si>
  <si>
    <t>3.2.2.1</t>
  </si>
  <si>
    <t>3.2.2.2</t>
  </si>
  <si>
    <t>SECTION 4: BEDDING (PIPES)</t>
  </si>
  <si>
    <t>(a) Trench excavations</t>
  </si>
  <si>
    <t>4.1.1.1</t>
  </si>
  <si>
    <t>4.1.1.2</t>
  </si>
  <si>
    <t>4.1.1.3</t>
  </si>
  <si>
    <t>Encasing of pipes in grade 15 concrete</t>
  </si>
  <si>
    <t>and disinfect. (Excavation and bedding measured elsewhere)</t>
  </si>
  <si>
    <t>5.1.4</t>
  </si>
  <si>
    <t>5.1.5</t>
  </si>
  <si>
    <t xml:space="preserve">Bends to be supplied with machanical joint </t>
  </si>
  <si>
    <t>Tees for PVC pipelines (PN 16)</t>
  </si>
  <si>
    <t xml:space="preserve">Tees to be supplied with machanical joint </t>
  </si>
  <si>
    <t>(d) 110mm Equal Tees</t>
  </si>
  <si>
    <t>SECTION 6: STEEL TANKS SUPPLY, FABRICATION</t>
  </si>
  <si>
    <t>SITE PREPARATION</t>
  </si>
  <si>
    <t>Clear and strip site</t>
  </si>
  <si>
    <t>Bulk Excavation (Levelling of Reservoir site)</t>
  </si>
  <si>
    <t>6.1.2.1</t>
  </si>
  <si>
    <t>Excavate in all materials and use for embarkment or backfill or</t>
  </si>
  <si>
    <t>dispose as ordered by Engineer</t>
  </si>
  <si>
    <t>6.1.2.2</t>
  </si>
  <si>
    <t>Extra over 6.1.2.1 for intermediate excavation</t>
  </si>
  <si>
    <t>Restricted excavation (Excavation for footings)</t>
  </si>
  <si>
    <t>6.1.3.1</t>
  </si>
  <si>
    <t>6.1.3.2</t>
  </si>
  <si>
    <t>Concrete footings and pedestals</t>
  </si>
  <si>
    <t>(a) Class 30/19 Concrete</t>
  </si>
  <si>
    <t>(b) Formwork</t>
  </si>
  <si>
    <t>(c) High tensile steel</t>
  </si>
  <si>
    <t>6.1.5</t>
  </si>
  <si>
    <t>with 9m stands including transport and inlet and outlet pipes</t>
  </si>
  <si>
    <t xml:space="preserve"> including scour pipes for the following size:</t>
  </si>
  <si>
    <t>6.1.6</t>
  </si>
  <si>
    <t>Construct 2.1m high Razor fence for the full perimeter including</t>
  </si>
  <si>
    <t xml:space="preserve">a 4mx2.1m high sliding steel vehicular and 1.0mx2.0m high  </t>
  </si>
  <si>
    <t>pedestrian access gates. Position of fence and gates to be in</t>
  </si>
  <si>
    <t xml:space="preserve">consultation with Engineer. Each gate to be fitted with 75mm </t>
  </si>
  <si>
    <t>Brass Padlock.</t>
  </si>
  <si>
    <t>6.1.7</t>
  </si>
  <si>
    <t>5.2.3.3</t>
  </si>
  <si>
    <t>5.2.3.4</t>
  </si>
  <si>
    <t>PRELIMINARY AND GENERAL  ITEMS</t>
  </si>
  <si>
    <t>SITE CLEARING (FOR PIPELINES)</t>
  </si>
  <si>
    <t>TOTAL CONSTRUCTION COSTS TO FORM OF TENDER</t>
  </si>
  <si>
    <t>(ii) Hard excavation</t>
  </si>
  <si>
    <t>(b) By importing from commecial source</t>
  </si>
  <si>
    <t>( c) Selected granular material commecial source</t>
  </si>
  <si>
    <t>8.3.5</t>
  </si>
  <si>
    <t>8.3.6</t>
  </si>
  <si>
    <t>8.4.6</t>
  </si>
  <si>
    <t>Other Health and Safety time - related obligations</t>
  </si>
  <si>
    <t xml:space="preserve"> Sum</t>
  </si>
  <si>
    <r>
      <t xml:space="preserve">(a) Excavate </t>
    </r>
    <r>
      <rPr>
        <sz val="11"/>
        <rFont val="Arial"/>
        <family val="2"/>
      </rPr>
      <t xml:space="preserve"> materials for trenches 60</t>
    </r>
    <r>
      <rPr>
        <b/>
        <sz val="11"/>
        <rFont val="Arial"/>
        <family val="2"/>
      </rPr>
      <t xml:space="preserve">0mm </t>
    </r>
    <r>
      <rPr>
        <sz val="11"/>
        <rFont val="Arial"/>
        <family val="2"/>
      </rPr>
      <t xml:space="preserve">wide, </t>
    </r>
  </si>
  <si>
    <t>EXISTING SERVICES</t>
  </si>
  <si>
    <t>Services across and in trenches</t>
  </si>
  <si>
    <t>PSDB ...</t>
  </si>
  <si>
    <t>Location</t>
  </si>
  <si>
    <t>Excavate by hand in soft material to expose ... service...</t>
  </si>
  <si>
    <t>FINISHINGS</t>
  </si>
  <si>
    <t>Reinstate road surfaces</t>
  </si>
  <si>
    <t>a) Complete with all courses except surfacing</t>
  </si>
  <si>
    <t>m²</t>
  </si>
  <si>
    <t>b) Gravel surfaced</t>
  </si>
  <si>
    <t>3.2.3</t>
  </si>
  <si>
    <t>3.2.3.1</t>
  </si>
  <si>
    <t>3.2.4</t>
  </si>
  <si>
    <t>3.2.4.1</t>
  </si>
  <si>
    <t>3.2.4.2</t>
  </si>
  <si>
    <t>(b) Suitable granular material from within the site</t>
  </si>
  <si>
    <t>( c) 110mm dia uPVC class 12</t>
  </si>
  <si>
    <t>(d) 160mm dia uPVC class 12</t>
  </si>
  <si>
    <t>BILL OF QUANTITIES                                                                                                             Section 1200C</t>
  </si>
  <si>
    <t>Regulations and employer`s health and safety specification</t>
  </si>
  <si>
    <t>Compliance with OHSA (Act 85 of 1993) ,Construction</t>
  </si>
  <si>
    <t>Contractor's Time related obligation in respect of OH&amp;S Act and construction regulation</t>
  </si>
  <si>
    <t>rate only</t>
  </si>
  <si>
    <t>BILL OF QUANTITIES                                                                                                             Section 1200DB</t>
  </si>
  <si>
    <t>BILL OF QUANTITIES                                                                                                             Section 1200LB</t>
  </si>
  <si>
    <t>BILL OF QUANTITIES                                                                                                             Section 1200L</t>
  </si>
  <si>
    <t>SECTION 7: WATER PURIFICATION SYSTEM</t>
  </si>
  <si>
    <t>WATER PURIFICATION SYSTEM</t>
  </si>
  <si>
    <t>ADD VAT @ 15%</t>
  </si>
  <si>
    <t>7.1</t>
  </si>
  <si>
    <t>SECTION 8: BOREHOLE</t>
  </si>
  <si>
    <t>EQUIPPING OF BOREHOLE</t>
  </si>
  <si>
    <t>BOREHOLE</t>
  </si>
  <si>
    <t>a) Depth</t>
  </si>
  <si>
    <t>b) Min Head</t>
  </si>
  <si>
    <t>c) Flow Rate</t>
  </si>
  <si>
    <t>8.1</t>
  </si>
  <si>
    <t>8.2</t>
  </si>
  <si>
    <t>( a) 63mm dia uPVC class 12</t>
  </si>
  <si>
    <t>90m</t>
  </si>
  <si>
    <t>Electrictrification of the borehole</t>
  </si>
  <si>
    <t>Equiping of borehole with a submissible pump including suction pipes, electrification and with pumping equipments i.e. (Motor etc.) with the following specifications:</t>
  </si>
  <si>
    <t>40 KL</t>
  </si>
  <si>
    <t>60 KL</t>
  </si>
  <si>
    <t>On a 110mm dia uPVC pipeline</t>
  </si>
  <si>
    <t>(d) 110mm to 63mm Tees</t>
  </si>
  <si>
    <t>( a) 75mm dia uPVC class 12</t>
  </si>
  <si>
    <t>Water Filtration System</t>
  </si>
  <si>
    <r>
      <t>(j) 63mm x 22.5</t>
    </r>
    <r>
      <rPr>
        <vertAlign val="superscript"/>
        <sz val="11"/>
        <rFont val="Arial"/>
        <family val="2"/>
      </rPr>
      <t>0</t>
    </r>
  </si>
  <si>
    <r>
      <t>(j) 63mm x 45</t>
    </r>
    <r>
      <rPr>
        <vertAlign val="superscript"/>
        <sz val="11"/>
        <rFont val="Arial"/>
        <family val="2"/>
      </rPr>
      <t>0</t>
    </r>
  </si>
  <si>
    <r>
      <t>(j) 63mm x 90</t>
    </r>
    <r>
      <rPr>
        <vertAlign val="superscript"/>
        <sz val="11"/>
        <rFont val="Arial"/>
        <family val="2"/>
      </rPr>
      <t>0</t>
    </r>
  </si>
  <si>
    <t>On a 63mm dia uPVC pipeline</t>
  </si>
  <si>
    <t xml:space="preserve">Supply and install a containerised water filtration system with the capacity  to produce 3600 L/hr  at a working pressure of 10-14 bar including electrical connection </t>
  </si>
  <si>
    <t>a) 2.4m by 2.4m wide Pumphouses complete including roof slab</t>
  </si>
  <si>
    <t>Provide and Erect the following precast concrete structural units on Site:</t>
  </si>
  <si>
    <t>8.3</t>
  </si>
  <si>
    <t>Equiping of borehole with a mono pump including suction pipes, electrifying and with pumping equipments i.e. (Motor etc.) with the following specifications: Flow Rate: 1800m³/hr and a min Head : 75m</t>
  </si>
  <si>
    <t>75m</t>
  </si>
  <si>
    <t>1800 L/hr</t>
  </si>
  <si>
    <t>8.4</t>
  </si>
  <si>
    <t>ITEM
NO</t>
  </si>
  <si>
    <t>PAYMENT</t>
  </si>
  <si>
    <t xml:space="preserve"> Total Carried Forward</t>
  </si>
  <si>
    <t/>
  </si>
  <si>
    <t>month</t>
  </si>
  <si>
    <t>4</t>
  </si>
  <si>
    <t>A2</t>
  </si>
  <si>
    <t>A2.1</t>
  </si>
  <si>
    <t>8.5</t>
  </si>
  <si>
    <t>SUMS STATED PROVISIONALLY BY ENGINEER</t>
  </si>
  <si>
    <t>For work to be executed by the Contractor and valued in terms of the "Valuation of Variations" clause in the Conditions of Contract</t>
  </si>
  <si>
    <t xml:space="preserve">The Contractor's obligations in respect of Local and other </t>
  </si>
  <si>
    <t>1) Environmental Management Plan</t>
  </si>
  <si>
    <t>A2.1.1</t>
  </si>
  <si>
    <t>(a) Provision for EMP</t>
  </si>
  <si>
    <t>A2.1.2</t>
  </si>
  <si>
    <t xml:space="preserve">(b)Complete Adherence and Compliance with Environmental Management Plan (EMP) and payment of a qualified Environmental Control Officer (ECO)
</t>
  </si>
  <si>
    <t>A2.1.3</t>
  </si>
  <si>
    <t>(c)  Percentage adjustment for Items 1.6.1 For contractors's overheads,administration charges and profit</t>
  </si>
  <si>
    <t>2) Liaison Officer and Project Steering Committee</t>
  </si>
  <si>
    <t>A2.1.4</t>
  </si>
  <si>
    <t>(a) Remuneration of Community Liaison Officer</t>
  </si>
  <si>
    <t>A2.1.5</t>
  </si>
  <si>
    <t>(b) Remuneration of Project Steering Committee</t>
  </si>
  <si>
    <t>A2.1.6</t>
  </si>
  <si>
    <t>(c)  Percentage adjustment for Items A2.1.4 and  A2.1.5 For contractors's overheads, administration charges and profit</t>
  </si>
  <si>
    <t>A2.1.16</t>
  </si>
  <si>
    <t>a) Engineers accommodation</t>
  </si>
  <si>
    <t>A2.1.17</t>
  </si>
  <si>
    <t>b) Cellular phone costs</t>
  </si>
  <si>
    <t>A2.1.19</t>
  </si>
  <si>
    <t>(e)  Percentage adjustment for Items A2.1.20 to A2.1.23 For contractors's overheads,administration charges and profit</t>
  </si>
  <si>
    <t xml:space="preserve">SANS </t>
  </si>
  <si>
    <t>026/MKLM/2021/2022 LOSMYTJERIE/ GOEDEHOOP WATER SUPPLY</t>
  </si>
  <si>
    <t>BILL OF QUANTITIES                                                                                                             Section 1200A</t>
  </si>
  <si>
    <t>PROVISION OF STRUCTURED TRAINING</t>
  </si>
  <si>
    <t>(a)   Generic skills</t>
  </si>
  <si>
    <t>PROVISIONAL SUMS</t>
  </si>
  <si>
    <t xml:space="preserve">a 3mx2.1m high sliding steel vehicular and 1.0mx2.0m high  </t>
  </si>
  <si>
    <t>Fence (80m Perimeter)</t>
  </si>
  <si>
    <t>Km</t>
  </si>
  <si>
    <t>Engineers requirements</t>
  </si>
  <si>
    <t xml:space="preserve"> PROVISIONAL SUMS </t>
  </si>
  <si>
    <t>BILL OF QUANTITIES                                                                                                             Section 1200H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</si>
</sst>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&quot;* #,##0.00_-;\-&quot;R&quot;* #,##0.00_-;_-&quot;R&quot;* &quot;-&quot;??_-;_-@_-"/>
    <numFmt numFmtId="164" formatCode="_ &quot;R&quot;\ * #,##0.00_ ;_ &quot;R&quot;\ * \-#,##0.00_ ;_ &quot;R&quot;\ * &quot;-&quot;??_ ;_ @_ "/>
    <numFmt numFmtId="165" formatCode="_(* #,##0.00_);_(* \(#,##0.00\);_(* &quot;-&quot;??_);_(@_)"/>
    <numFmt numFmtId="166" formatCode="#,##0.0"/>
    <numFmt numFmtId="167" formatCode="#,##0.000"/>
    <numFmt numFmtId="168" formatCode="#,##0.0_);[Red]\(#,##0.0\)"/>
    <numFmt numFmtId="169" formatCode="_(&quot;R&quot;* #,##0.00_);_(&quot;R&quot;* \(#,##0.00\);_(&quot;R&quot;* &quot;-&quot;??_);_(@_)"/>
    <numFmt numFmtId="170" formatCode="_(* #,##0.0_);_(* \(#,##0.0\);_(* &quot;-&quot;??_);_(@_)"/>
    <numFmt numFmtId="171" formatCode="_(* #,##0_);_(* \(#,##0\);_(* &quot;-&quot;??_);_(@_)"/>
    <numFmt numFmtId="172" formatCode="[$R-1C09]\ #,##0.00"/>
    <numFmt numFmtId="173" formatCode="[$R-436]\ #,##0.00"/>
    <numFmt numFmtId="174" formatCode="&quot;R&quot;#,##0.00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.5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Square721 Cn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6">
    <xf numFmtId="0" fontId="0" fillId="0" borderId="0" applyBorder="0"/>
    <xf numFmtId="4" fontId="4" fillId="0" borderId="1" applyProtection="0"/>
    <xf numFmtId="3" fontId="4" fillId="0" borderId="2" applyProtection="0"/>
    <xf numFmtId="166" fontId="4" fillId="0" borderId="1" applyProtection="0"/>
    <xf numFmtId="4" fontId="5" fillId="0" borderId="1" applyProtection="0"/>
    <xf numFmtId="167" fontId="4" fillId="0" borderId="1" applyProtection="0"/>
    <xf numFmtId="0" fontId="4" fillId="0" borderId="0" applyProtection="0"/>
    <xf numFmtId="0" fontId="23" fillId="2" borderId="0"/>
    <xf numFmtId="2" fontId="4" fillId="0" borderId="0" applyProtection="0"/>
    <xf numFmtId="0" fontId="5" fillId="0" borderId="0" applyNumberFormat="0" applyFont="0" applyFill="0" applyBorder="0" applyAlignment="0" applyProtection="0">
      <protection locked="0"/>
    </xf>
    <xf numFmtId="0" fontId="2" fillId="0" borderId="0" applyProtection="0"/>
    <xf numFmtId="0" fontId="38" fillId="0" borderId="0"/>
    <xf numFmtId="0" fontId="23" fillId="0" borderId="0"/>
    <xf numFmtId="0" fontId="6" fillId="0" borderId="2"/>
    <xf numFmtId="0" fontId="4" fillId="0" borderId="3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0" fontId="41" fillId="0" borderId="0"/>
    <xf numFmtId="164" fontId="41" fillId="0" borderId="0" applyFont="0" applyFill="0" applyBorder="0" applyAlignment="0" applyProtection="0"/>
    <xf numFmtId="0" fontId="4" fillId="2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3">
    <xf numFmtId="0" fontId="0" fillId="0" borderId="0" xfId="0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Border="1"/>
    <xf numFmtId="0" fontId="1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/>
    <xf numFmtId="0" fontId="15" fillId="0" borderId="0" xfId="0" applyFont="1" applyFill="1"/>
    <xf numFmtId="4" fontId="14" fillId="0" borderId="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0" fillId="0" borderId="0" xfId="0" applyFont="1" applyBorder="1"/>
    <xf numFmtId="0" fontId="16" fillId="0" borderId="0" xfId="0" applyFont="1" applyBorder="1"/>
    <xf numFmtId="0" fontId="9" fillId="0" borderId="0" xfId="0" applyFont="1" applyFill="1" applyBorder="1"/>
    <xf numFmtId="0" fontId="16" fillId="0" borderId="0" xfId="0" applyFont="1" applyFill="1" applyBorder="1"/>
    <xf numFmtId="0" fontId="18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quotePrefix="1" applyFont="1" applyBorder="1" applyAlignment="1"/>
    <xf numFmtId="0" fontId="18" fillId="0" borderId="0" xfId="0" quotePrefix="1" applyFont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1" fillId="0" borderId="0" xfId="0" applyFont="1"/>
    <xf numFmtId="0" fontId="0" fillId="0" borderId="0" xfId="0" applyBorder="1" applyAlignment="1">
      <alignment horizontal="center"/>
    </xf>
    <xf numFmtId="0" fontId="19" fillId="0" borderId="0" xfId="0" applyFont="1" applyBorder="1"/>
    <xf numFmtId="3" fontId="14" fillId="0" borderId="0" xfId="0" applyNumberFormat="1" applyFont="1" applyAlignment="1"/>
    <xf numFmtId="0" fontId="20" fillId="0" borderId="0" xfId="0" applyFont="1"/>
    <xf numFmtId="0" fontId="22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/>
    <xf numFmtId="4" fontId="9" fillId="0" borderId="0" xfId="1" applyFont="1" applyBorder="1"/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0" xfId="0" applyFont="1" applyFill="1" applyBorder="1"/>
    <xf numFmtId="0" fontId="3" fillId="0" borderId="4" xfId="0" applyFont="1" applyFill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14" fillId="0" borderId="0" xfId="0" applyNumberFormat="1" applyFont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Fill="1" applyBorder="1"/>
    <xf numFmtId="0" fontId="0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9" fillId="0" borderId="0" xfId="1" applyNumberFormat="1" applyFont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4" fontId="9" fillId="0" borderId="0" xfId="1" applyFont="1" applyFill="1" applyBorder="1"/>
    <xf numFmtId="3" fontId="0" fillId="0" borderId="5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0" xfId="0" applyFont="1" applyFill="1" applyBorder="1"/>
    <xf numFmtId="171" fontId="9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71" fontId="18" fillId="0" borderId="0" xfId="1" applyNumberFormat="1" applyFont="1" applyBorder="1" applyAlignment="1">
      <alignment horizontal="center"/>
    </xf>
    <xf numFmtId="4" fontId="18" fillId="0" borderId="0" xfId="1" applyFont="1" applyBorder="1"/>
    <xf numFmtId="4" fontId="18" fillId="0" borderId="0" xfId="1" applyNumberFormat="1" applyFont="1" applyBorder="1"/>
    <xf numFmtId="0" fontId="9" fillId="0" borderId="0" xfId="0" applyFont="1" applyBorder="1" applyAlignment="1">
      <alignment horizontal="left" indent="1"/>
    </xf>
    <xf numFmtId="171" fontId="9" fillId="0" borderId="0" xfId="1" applyNumberFormat="1" applyFont="1" applyBorder="1"/>
    <xf numFmtId="0" fontId="19" fillId="0" borderId="0" xfId="0" applyFont="1" applyBorder="1" applyAlignment="1"/>
    <xf numFmtId="0" fontId="9" fillId="0" borderId="0" xfId="0" applyFont="1" applyBorder="1" applyAlignment="1"/>
    <xf numFmtId="0" fontId="25" fillId="0" borderId="0" xfId="0" applyFont="1" applyBorder="1" applyAlignment="1"/>
    <xf numFmtId="0" fontId="29" fillId="0" borderId="0" xfId="0" applyFont="1" applyBorder="1"/>
    <xf numFmtId="171" fontId="16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left" indent="1"/>
    </xf>
    <xf numFmtId="0" fontId="18" fillId="0" borderId="0" xfId="0" applyFont="1" applyBorder="1" applyAlignment="1"/>
    <xf numFmtId="168" fontId="9" fillId="0" borderId="0" xfId="2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/>
    <xf numFmtId="0" fontId="26" fillId="0" borderId="0" xfId="0" applyFont="1" applyBorder="1"/>
    <xf numFmtId="0" fontId="28" fillId="0" borderId="0" xfId="0" applyFont="1" applyBorder="1"/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72" fontId="0" fillId="0" borderId="5" xfId="0" applyNumberFormat="1" applyFont="1" applyBorder="1"/>
    <xf numFmtId="172" fontId="0" fillId="0" borderId="5" xfId="0" applyNumberFormat="1" applyFont="1" applyBorder="1" applyAlignment="1">
      <alignment horizontal="center"/>
    </xf>
    <xf numFmtId="172" fontId="0" fillId="0" borderId="5" xfId="1" applyNumberFormat="1" applyFont="1" applyBorder="1" applyAlignment="1">
      <alignment horizontal="center"/>
    </xf>
    <xf numFmtId="0" fontId="2" fillId="0" borderId="0" xfId="0" applyFont="1" applyFill="1" applyBorder="1" applyAlignment="1">
      <alignment vertical="justify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0" fontId="2" fillId="0" borderId="0" xfId="0" applyFont="1" applyFill="1" applyBorder="1" applyAlignment="1">
      <alignment horizontal="left" vertical="justify" wrapText="1"/>
    </xf>
    <xf numFmtId="0" fontId="9" fillId="0" borderId="0" xfId="0" applyFont="1" applyFill="1" applyBorder="1" applyAlignment="1">
      <alignment horizontal="left" vertical="justify" wrapText="1"/>
    </xf>
    <xf numFmtId="0" fontId="10" fillId="0" borderId="0" xfId="0" applyFont="1" applyFill="1" applyBorder="1" applyAlignment="1">
      <alignment vertical="justify" wrapText="1"/>
    </xf>
    <xf numFmtId="4" fontId="10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justify" wrapText="1"/>
    </xf>
    <xf numFmtId="0" fontId="9" fillId="0" borderId="0" xfId="17" applyFont="1" applyFill="1" applyBorder="1"/>
    <xf numFmtId="4" fontId="2" fillId="0" borderId="0" xfId="1" applyFont="1" applyFill="1" applyBorder="1"/>
    <xf numFmtId="0" fontId="20" fillId="0" borderId="0" xfId="0" applyFont="1" applyFill="1" applyBorder="1"/>
    <xf numFmtId="0" fontId="3" fillId="0" borderId="0" xfId="0" quotePrefix="1" applyFont="1" applyFill="1" applyBorder="1" applyAlignment="1">
      <alignment horizontal="center"/>
    </xf>
    <xf numFmtId="172" fontId="0" fillId="0" borderId="0" xfId="0" applyNumberFormat="1" applyFont="1" applyBorder="1"/>
    <xf numFmtId="172" fontId="27" fillId="0" borderId="0" xfId="0" applyNumberFormat="1" applyFont="1" applyBorder="1"/>
    <xf numFmtId="172" fontId="9" fillId="0" borderId="0" xfId="0" applyNumberFormat="1" applyFont="1" applyBorder="1"/>
    <xf numFmtId="172" fontId="9" fillId="0" borderId="0" xfId="1" applyNumberFormat="1" applyFont="1" applyBorder="1"/>
    <xf numFmtId="0" fontId="2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72" fontId="28" fillId="0" borderId="0" xfId="0" applyNumberFormat="1" applyFont="1" applyBorder="1"/>
    <xf numFmtId="172" fontId="0" fillId="0" borderId="0" xfId="1" applyNumberFormat="1" applyFont="1" applyBorder="1"/>
    <xf numFmtId="0" fontId="2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0" fillId="0" borderId="8" xfId="0" applyFont="1" applyBorder="1" applyAlignment="1">
      <alignment horizontal="center" wrapText="1"/>
    </xf>
    <xf numFmtId="0" fontId="14" fillId="0" borderId="5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14" fillId="0" borderId="9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172" fontId="14" fillId="0" borderId="5" xfId="0" applyNumberFormat="1" applyFont="1" applyBorder="1" applyAlignment="1">
      <alignment horizontal="center"/>
    </xf>
    <xf numFmtId="172" fontId="14" fillId="0" borderId="5" xfId="0" applyNumberFormat="1" applyFont="1" applyBorder="1"/>
    <xf numFmtId="0" fontId="30" fillId="0" borderId="4" xfId="0" applyFont="1" applyBorder="1"/>
    <xf numFmtId="0" fontId="30" fillId="0" borderId="0" xfId="0" applyFont="1" applyBorder="1"/>
    <xf numFmtId="0" fontId="14" fillId="0" borderId="4" xfId="0" applyFont="1" applyFill="1" applyBorder="1"/>
    <xf numFmtId="0" fontId="14" fillId="0" borderId="0" xfId="0" applyFont="1" applyFill="1" applyBorder="1"/>
    <xf numFmtId="172" fontId="14" fillId="0" borderId="5" xfId="1" applyNumberFormat="1" applyFont="1" applyBorder="1"/>
    <xf numFmtId="0" fontId="30" fillId="0" borderId="4" xfId="0" applyFont="1" applyFill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30" fillId="0" borderId="8" xfId="0" applyFont="1" applyBorder="1" applyAlignment="1">
      <alignment horizontal="left"/>
    </xf>
    <xf numFmtId="0" fontId="32" fillId="0" borderId="4" xfId="0" applyFont="1" applyBorder="1"/>
    <xf numFmtId="172" fontId="14" fillId="0" borderId="5" xfId="1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30" fillId="0" borderId="12" xfId="0" applyFont="1" applyBorder="1"/>
    <xf numFmtId="0" fontId="14" fillId="0" borderId="14" xfId="0" applyFont="1" applyBorder="1"/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172" fontId="14" fillId="0" borderId="7" xfId="0" applyNumberFormat="1" applyFont="1" applyBorder="1"/>
    <xf numFmtId="3" fontId="14" fillId="0" borderId="5" xfId="2" applyNumberFormat="1" applyFont="1" applyFill="1" applyBorder="1" applyAlignment="1" applyProtection="1">
      <alignment horizontal="center"/>
      <protection locked="0"/>
    </xf>
    <xf numFmtId="168" fontId="14" fillId="0" borderId="7" xfId="0" applyNumberFormat="1" applyFont="1" applyBorder="1" applyAlignment="1">
      <alignment horizontal="center"/>
    </xf>
    <xf numFmtId="168" fontId="14" fillId="0" borderId="5" xfId="0" applyNumberFormat="1" applyFont="1" applyFill="1" applyBorder="1" applyAlignment="1">
      <alignment horizontal="center"/>
    </xf>
    <xf numFmtId="172" fontId="14" fillId="0" borderId="5" xfId="0" applyNumberFormat="1" applyFont="1" applyFill="1" applyBorder="1"/>
    <xf numFmtId="171" fontId="14" fillId="0" borderId="5" xfId="1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71" fontId="31" fillId="0" borderId="5" xfId="1" applyNumberFormat="1" applyFont="1" applyBorder="1" applyAlignment="1">
      <alignment horizontal="center"/>
    </xf>
    <xf numFmtId="172" fontId="31" fillId="0" borderId="5" xfId="0" applyNumberFormat="1" applyFont="1" applyBorder="1"/>
    <xf numFmtId="171" fontId="35" fillId="0" borderId="5" xfId="1" applyNumberFormat="1" applyFont="1" applyBorder="1" applyAlignment="1">
      <alignment horizontal="center"/>
    </xf>
    <xf numFmtId="172" fontId="35" fillId="0" borderId="5" xfId="0" applyNumberFormat="1" applyFont="1" applyBorder="1"/>
    <xf numFmtId="0" fontId="14" fillId="0" borderId="5" xfId="0" applyFont="1" applyFill="1" applyBorder="1"/>
    <xf numFmtId="0" fontId="36" fillId="0" borderId="0" xfId="0" applyFont="1" applyBorder="1"/>
    <xf numFmtId="0" fontId="30" fillId="0" borderId="0" xfId="0" applyFont="1" applyBorder="1" applyAlignment="1">
      <alignment horizontal="center" wrapText="1"/>
    </xf>
    <xf numFmtId="172" fontId="14" fillId="0" borderId="7" xfId="0" applyNumberFormat="1" applyFont="1" applyBorder="1" applyAlignment="1">
      <alignment horizontal="center"/>
    </xf>
    <xf numFmtId="3" fontId="14" fillId="0" borderId="4" xfId="2" applyNumberFormat="1" applyFont="1" applyFill="1" applyBorder="1" applyAlignment="1" applyProtection="1">
      <alignment horizontal="center"/>
      <protection locked="0"/>
    </xf>
    <xf numFmtId="0" fontId="30" fillId="0" borderId="5" xfId="0" applyFont="1" applyFill="1" applyBorder="1" applyAlignment="1">
      <alignment horizontal="left"/>
    </xf>
    <xf numFmtId="0" fontId="30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172" fontId="30" fillId="3" borderId="17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0" fillId="0" borderId="4" xfId="12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0" xfId="7" applyFont="1" applyFill="1" applyBorder="1" applyAlignment="1">
      <alignment vertical="center"/>
    </xf>
    <xf numFmtId="0" fontId="30" fillId="2" borderId="4" xfId="7" applyFont="1" applyBorder="1" applyAlignment="1">
      <alignment horizontal="right" vertical="center"/>
    </xf>
    <xf numFmtId="0" fontId="30" fillId="0" borderId="20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73" fontId="14" fillId="0" borderId="7" xfId="0" applyNumberFormat="1" applyFont="1" applyBorder="1"/>
    <xf numFmtId="173" fontId="14" fillId="0" borderId="5" xfId="0" applyNumberFormat="1" applyFont="1" applyBorder="1"/>
    <xf numFmtId="0" fontId="30" fillId="0" borderId="5" xfId="0" quotePrefix="1" applyFont="1" applyBorder="1" applyAlignment="1">
      <alignment horizontal="left"/>
    </xf>
    <xf numFmtId="0" fontId="30" fillId="0" borderId="13" xfId="0" applyFont="1" applyBorder="1"/>
    <xf numFmtId="0" fontId="14" fillId="0" borderId="8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173" fontId="14" fillId="0" borderId="8" xfId="0" applyNumberFormat="1" applyFont="1" applyBorder="1"/>
    <xf numFmtId="0" fontId="30" fillId="0" borderId="5" xfId="11" applyFont="1" applyFill="1" applyBorder="1" applyAlignment="1">
      <alignment horizontal="left"/>
    </xf>
    <xf numFmtId="0" fontId="14" fillId="0" borderId="5" xfId="11" applyFont="1" applyFill="1" applyBorder="1" applyAlignment="1">
      <alignment horizontal="center"/>
    </xf>
    <xf numFmtId="0" fontId="14" fillId="0" borderId="5" xfId="11" applyFont="1" applyFill="1" applyBorder="1" applyAlignment="1">
      <alignment horizontal="left"/>
    </xf>
    <xf numFmtId="0" fontId="14" fillId="0" borderId="4" xfId="11" applyFont="1" applyFill="1" applyBorder="1" applyAlignment="1">
      <alignment horizontal="left"/>
    </xf>
    <xf numFmtId="0" fontId="14" fillId="0" borderId="0" xfId="11" applyFont="1" applyFill="1" applyBorder="1" applyAlignment="1">
      <alignment horizontal="left"/>
    </xf>
    <xf numFmtId="0" fontId="14" fillId="0" borderId="0" xfId="11" applyFont="1" applyFill="1" applyBorder="1"/>
    <xf numFmtId="0" fontId="14" fillId="0" borderId="4" xfId="11" applyFont="1" applyFill="1" applyBorder="1"/>
    <xf numFmtId="172" fontId="14" fillId="0" borderId="0" xfId="0" applyNumberFormat="1" applyFont="1" applyBorder="1"/>
    <xf numFmtId="0" fontId="3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73" fontId="14" fillId="0" borderId="5" xfId="0" applyNumberFormat="1" applyFont="1" applyFill="1" applyBorder="1"/>
    <xf numFmtId="0" fontId="14" fillId="0" borderId="20" xfId="0" applyFont="1" applyFill="1" applyBorder="1" applyAlignment="1">
      <alignment vertical="center" wrapText="1"/>
    </xf>
    <xf numFmtId="9" fontId="14" fillId="0" borderId="5" xfId="11" applyNumberFormat="1" applyFont="1" applyFill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30" fillId="2" borderId="22" xfId="7" applyFont="1" applyBorder="1" applyAlignment="1">
      <alignment horizontal="right" vertical="center"/>
    </xf>
    <xf numFmtId="172" fontId="30" fillId="0" borderId="0" xfId="0" applyNumberFormat="1" applyFont="1" applyBorder="1"/>
    <xf numFmtId="0" fontId="14" fillId="0" borderId="18" xfId="0" applyFont="1" applyBorder="1" applyAlignment="1">
      <alignment horizontal="left"/>
    </xf>
    <xf numFmtId="2" fontId="14" fillId="0" borderId="18" xfId="0" applyNumberFormat="1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30" fillId="0" borderId="2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0" borderId="24" xfId="0" applyFont="1" applyBorder="1" applyAlignment="1">
      <alignment horizontal="center"/>
    </xf>
    <xf numFmtId="172" fontId="14" fillId="0" borderId="24" xfId="0" applyNumberFormat="1" applyFont="1" applyBorder="1"/>
    <xf numFmtId="0" fontId="30" fillId="0" borderId="27" xfId="0" applyFont="1" applyBorder="1" applyAlignment="1">
      <alignment horizontal="center" wrapText="1"/>
    </xf>
    <xf numFmtId="0" fontId="14" fillId="0" borderId="18" xfId="0" applyFont="1" applyFill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8" xfId="0" applyFont="1" applyFill="1" applyBorder="1"/>
    <xf numFmtId="166" fontId="14" fillId="0" borderId="18" xfId="0" applyNumberFormat="1" applyFont="1" applyBorder="1" applyAlignment="1">
      <alignment horizontal="left"/>
    </xf>
    <xf numFmtId="0" fontId="14" fillId="0" borderId="18" xfId="0" applyFont="1" applyBorder="1"/>
    <xf numFmtId="0" fontId="0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171" fontId="39" fillId="0" borderId="5" xfId="1" applyNumberFormat="1" applyFont="1" applyBorder="1" applyAlignment="1">
      <alignment horizontal="center"/>
    </xf>
    <xf numFmtId="172" fontId="39" fillId="0" borderId="5" xfId="0" applyNumberFormat="1" applyFont="1" applyBorder="1"/>
    <xf numFmtId="0" fontId="14" fillId="0" borderId="21" xfId="0" applyFont="1" applyBorder="1" applyAlignment="1">
      <alignment horizontal="center" vertical="center"/>
    </xf>
    <xf numFmtId="0" fontId="14" fillId="0" borderId="34" xfId="0" applyFont="1" applyBorder="1"/>
    <xf numFmtId="0" fontId="14" fillId="0" borderId="38" xfId="0" applyFont="1" applyBorder="1"/>
    <xf numFmtId="0" fontId="14" fillId="0" borderId="39" xfId="0" applyFont="1" applyBorder="1" applyAlignment="1">
      <alignment horizontal="center"/>
    </xf>
    <xf numFmtId="0" fontId="14" fillId="0" borderId="39" xfId="0" applyFont="1" applyBorder="1"/>
    <xf numFmtId="170" fontId="14" fillId="0" borderId="39" xfId="1" applyNumberFormat="1" applyFont="1" applyBorder="1" applyAlignment="1">
      <alignment horizontal="center"/>
    </xf>
    <xf numFmtId="0" fontId="14" fillId="0" borderId="37" xfId="0" applyFont="1" applyFill="1" applyBorder="1" applyAlignment="1">
      <alignment horizontal="left"/>
    </xf>
    <xf numFmtId="0" fontId="14" fillId="0" borderId="34" xfId="0" applyFont="1" applyBorder="1" applyAlignment="1">
      <alignment horizontal="center"/>
    </xf>
    <xf numFmtId="171" fontId="35" fillId="0" borderId="34" xfId="1" applyNumberFormat="1" applyFont="1" applyBorder="1" applyAlignment="1">
      <alignment horizontal="center"/>
    </xf>
    <xf numFmtId="172" fontId="35" fillId="0" borderId="35" xfId="0" applyNumberFormat="1" applyFont="1" applyBorder="1"/>
    <xf numFmtId="0" fontId="14" fillId="0" borderId="6" xfId="0" applyFont="1" applyFill="1" applyBorder="1" applyAlignment="1">
      <alignment horizontal="left"/>
    </xf>
    <xf numFmtId="171" fontId="14" fillId="0" borderId="0" xfId="1" applyNumberFormat="1" applyFont="1" applyBorder="1" applyAlignment="1">
      <alignment horizontal="center"/>
    </xf>
    <xf numFmtId="4" fontId="14" fillId="0" borderId="40" xfId="1" applyFont="1" applyBorder="1"/>
    <xf numFmtId="0" fontId="14" fillId="0" borderId="37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3" fontId="14" fillId="0" borderId="34" xfId="0" applyNumberFormat="1" applyFont="1" applyBorder="1" applyAlignment="1">
      <alignment horizontal="center"/>
    </xf>
    <xf numFmtId="172" fontId="14" fillId="0" borderId="35" xfId="0" applyNumberFormat="1" applyFont="1" applyBorder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3" fontId="14" fillId="0" borderId="39" xfId="0" applyNumberFormat="1" applyFont="1" applyBorder="1" applyAlignment="1">
      <alignment horizontal="center"/>
    </xf>
    <xf numFmtId="172" fontId="14" fillId="0" borderId="40" xfId="0" applyNumberFormat="1" applyFont="1" applyBorder="1"/>
    <xf numFmtId="0" fontId="30" fillId="0" borderId="6" xfId="0" applyFont="1" applyBorder="1"/>
    <xf numFmtId="0" fontId="14" fillId="0" borderId="5" xfId="0" quotePrefix="1" applyFont="1" applyBorder="1" applyAlignment="1">
      <alignment horizontal="left"/>
    </xf>
    <xf numFmtId="0" fontId="0" fillId="0" borderId="0" xfId="0" applyFont="1" applyAlignment="1">
      <alignment horizontal="center"/>
    </xf>
    <xf numFmtId="0" fontId="14" fillId="0" borderId="3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171" fontId="14" fillId="0" borderId="10" xfId="1" applyNumberFormat="1" applyFont="1" applyBorder="1" applyAlignment="1">
      <alignment horizontal="center"/>
    </xf>
    <xf numFmtId="0" fontId="14" fillId="0" borderId="38" xfId="0" applyFont="1" applyFill="1" applyBorder="1" applyAlignment="1">
      <alignment horizontal="left"/>
    </xf>
    <xf numFmtId="0" fontId="30" fillId="0" borderId="39" xfId="0" applyFont="1" applyBorder="1" applyAlignment="1">
      <alignment horizontal="center"/>
    </xf>
    <xf numFmtId="0" fontId="3" fillId="0" borderId="10" xfId="0" applyFont="1" applyFill="1" applyBorder="1"/>
    <xf numFmtId="0" fontId="14" fillId="0" borderId="39" xfId="0" applyFont="1" applyFill="1" applyBorder="1"/>
    <xf numFmtId="0" fontId="0" fillId="0" borderId="30" xfId="0" applyFont="1" applyBorder="1" applyAlignment="1">
      <alignment horizontal="left"/>
    </xf>
    <xf numFmtId="2" fontId="3" fillId="0" borderId="10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3" fontId="0" fillId="0" borderId="10" xfId="2" applyNumberFormat="1" applyFont="1" applyFill="1" applyBorder="1" applyAlignment="1" applyProtection="1">
      <alignment horizontal="center"/>
      <protection locked="0"/>
    </xf>
    <xf numFmtId="172" fontId="0" fillId="0" borderId="11" xfId="0" applyNumberFormat="1" applyFont="1" applyBorder="1" applyAlignment="1">
      <alignment horizontal="center"/>
    </xf>
    <xf numFmtId="3" fontId="14" fillId="0" borderId="0" xfId="2" applyNumberFormat="1" applyFont="1" applyFill="1" applyBorder="1" applyAlignment="1" applyProtection="1">
      <alignment horizontal="center"/>
      <protection locked="0"/>
    </xf>
    <xf numFmtId="0" fontId="30" fillId="0" borderId="39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center"/>
    </xf>
    <xf numFmtId="3" fontId="14" fillId="0" borderId="39" xfId="2" applyNumberFormat="1" applyFont="1" applyFill="1" applyBorder="1" applyAlignment="1" applyProtection="1">
      <alignment horizontal="center"/>
      <protection locked="0"/>
    </xf>
    <xf numFmtId="172" fontId="14" fillId="0" borderId="40" xfId="1" applyNumberFormat="1" applyFont="1" applyBorder="1" applyAlignment="1">
      <alignment horizontal="center"/>
    </xf>
    <xf numFmtId="0" fontId="0" fillId="0" borderId="0" xfId="0" applyFont="1" applyFill="1"/>
    <xf numFmtId="171" fontId="14" fillId="0" borderId="39" xfId="1" applyNumberFormat="1" applyFont="1" applyBorder="1" applyAlignment="1">
      <alignment horizontal="center"/>
    </xf>
    <xf numFmtId="0" fontId="9" fillId="0" borderId="0" xfId="0" quotePrefix="1" applyFont="1" applyBorder="1"/>
    <xf numFmtId="0" fontId="2" fillId="0" borderId="0" xfId="0" applyFont="1" applyFill="1" applyBorder="1" applyAlignment="1">
      <alignment horizontal="center"/>
    </xf>
    <xf numFmtId="171" fontId="14" fillId="0" borderId="5" xfId="0" applyNumberFormat="1" applyFont="1" applyFill="1" applyBorder="1"/>
    <xf numFmtId="166" fontId="14" fillId="0" borderId="5" xfId="0" applyNumberFormat="1" applyFont="1" applyBorder="1" applyAlignment="1">
      <alignment horizontal="center"/>
    </xf>
    <xf numFmtId="49" fontId="40" fillId="0" borderId="5" xfId="0" applyNumberFormat="1" applyFont="1" applyBorder="1" applyAlignment="1">
      <alignment horizontal="left" vertical="top" wrapText="1"/>
    </xf>
    <xf numFmtId="0" fontId="40" fillId="0" borderId="5" xfId="0" applyFont="1" applyBorder="1" applyAlignment="1">
      <alignment vertical="top" wrapText="1"/>
    </xf>
    <xf numFmtId="0" fontId="40" fillId="0" borderId="4" xfId="0" applyFont="1" applyBorder="1" applyAlignment="1">
      <alignment horizontal="left" vertical="top" wrapText="1"/>
    </xf>
    <xf numFmtId="0" fontId="40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0" fillId="0" borderId="5" xfId="0" applyNumberFormat="1" applyFont="1" applyBorder="1" applyAlignment="1">
      <alignment horizontal="right" vertical="top" wrapText="1"/>
    </xf>
    <xf numFmtId="0" fontId="40" fillId="0" borderId="5" xfId="0" applyNumberFormat="1" applyFont="1" applyBorder="1" applyAlignment="1">
      <alignment vertical="top" wrapText="1"/>
    </xf>
    <xf numFmtId="2" fontId="14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44" fontId="13" fillId="0" borderId="0" xfId="0" applyNumberFormat="1" applyFont="1"/>
    <xf numFmtId="0" fontId="14" fillId="0" borderId="4" xfId="0" applyFont="1" applyBorder="1" applyAlignment="1"/>
    <xf numFmtId="0" fontId="14" fillId="0" borderId="0" xfId="0" applyFont="1" applyBorder="1" applyAlignment="1"/>
    <xf numFmtId="0" fontId="14" fillId="0" borderId="0" xfId="0" applyFont="1"/>
    <xf numFmtId="174" fontId="14" fillId="0" borderId="7" xfId="0" applyNumberFormat="1" applyFont="1" applyBorder="1"/>
    <xf numFmtId="174" fontId="14" fillId="0" borderId="5" xfId="0" applyNumberFormat="1" applyFont="1" applyFill="1" applyBorder="1"/>
    <xf numFmtId="174" fontId="14" fillId="0" borderId="5" xfId="0" applyNumberFormat="1" applyFont="1" applyBorder="1"/>
    <xf numFmtId="174" fontId="14" fillId="0" borderId="5" xfId="1" applyNumberFormat="1" applyFont="1" applyBorder="1"/>
    <xf numFmtId="174" fontId="40" fillId="0" borderId="5" xfId="0" applyNumberFormat="1" applyFont="1" applyBorder="1" applyAlignment="1">
      <alignment vertical="top" wrapText="1"/>
    </xf>
    <xf numFmtId="174" fontId="40" fillId="0" borderId="5" xfId="0" applyNumberFormat="1" applyFont="1" applyBorder="1" applyAlignment="1">
      <alignment horizontal="right" vertical="top" wrapText="1"/>
    </xf>
    <xf numFmtId="174" fontId="14" fillId="0" borderId="11" xfId="0" applyNumberFormat="1" applyFont="1" applyBorder="1"/>
    <xf numFmtId="174" fontId="14" fillId="0" borderId="40" xfId="1" applyNumberFormat="1" applyFont="1" applyBorder="1"/>
    <xf numFmtId="174" fontId="9" fillId="0" borderId="0" xfId="0" applyNumberFormat="1" applyFont="1" applyBorder="1"/>
    <xf numFmtId="174" fontId="9" fillId="0" borderId="0" xfId="1" applyNumberFormat="1" applyFont="1" applyBorder="1"/>
    <xf numFmtId="174" fontId="9" fillId="0" borderId="0" xfId="0" applyNumberFormat="1" applyFont="1" applyFill="1" applyBorder="1"/>
    <xf numFmtId="174" fontId="0" fillId="0" borderId="0" xfId="0" applyNumberFormat="1" applyFont="1" applyBorder="1"/>
    <xf numFmtId="174" fontId="0" fillId="0" borderId="0" xfId="0" applyNumberFormat="1" applyFont="1"/>
    <xf numFmtId="0" fontId="37" fillId="0" borderId="42" xfId="0" applyFont="1" applyFill="1" applyBorder="1"/>
    <xf numFmtId="0" fontId="30" fillId="0" borderId="43" xfId="0" applyFont="1" applyFill="1" applyBorder="1" applyAlignment="1">
      <alignment horizontal="right" vertical="center"/>
    </xf>
    <xf numFmtId="0" fontId="30" fillId="0" borderId="0" xfId="0" applyFont="1" applyAlignment="1"/>
    <xf numFmtId="0" fontId="30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4" fontId="4" fillId="0" borderId="44" xfId="0" applyNumberFormat="1" applyFont="1" applyFill="1" applyBorder="1" applyAlignment="1">
      <alignment horizontal="right" vertical="top" wrapText="1"/>
    </xf>
    <xf numFmtId="0" fontId="14" fillId="0" borderId="44" xfId="0" applyFont="1" applyBorder="1" applyAlignment="1"/>
    <xf numFmtId="0" fontId="14" fillId="0" borderId="44" xfId="0" applyFont="1" applyBorder="1"/>
    <xf numFmtId="0" fontId="4" fillId="0" borderId="0" xfId="0" applyFont="1" applyBorder="1" applyAlignment="1">
      <alignment horizontal="center" vertical="top"/>
    </xf>
    <xf numFmtId="0" fontId="45" fillId="0" borderId="0" xfId="0" applyFont="1" applyBorder="1"/>
    <xf numFmtId="172" fontId="14" fillId="0" borderId="5" xfId="11" applyNumberFormat="1" applyFont="1" applyFill="1" applyBorder="1" applyAlignment="1">
      <alignment horizontal="center"/>
    </xf>
    <xf numFmtId="9" fontId="14" fillId="0" borderId="5" xfId="25" applyFont="1" applyFill="1" applyBorder="1"/>
    <xf numFmtId="9" fontId="14" fillId="0" borderId="5" xfId="25" applyFont="1" applyBorder="1"/>
    <xf numFmtId="172" fontId="14" fillId="0" borderId="47" xfId="0" applyNumberFormat="1" applyFont="1" applyBorder="1"/>
    <xf numFmtId="172" fontId="14" fillId="0" borderId="48" xfId="0" applyNumberFormat="1" applyFont="1" applyBorder="1"/>
    <xf numFmtId="172" fontId="14" fillId="0" borderId="48" xfId="0" applyNumberFormat="1" applyFont="1" applyFill="1" applyBorder="1"/>
    <xf numFmtId="0" fontId="14" fillId="0" borderId="44" xfId="0" applyFont="1" applyBorder="1" applyAlignment="1">
      <alignment horizontal="left"/>
    </xf>
    <xf numFmtId="172" fontId="14" fillId="0" borderId="48" xfId="1" applyNumberFormat="1" applyFont="1" applyBorder="1"/>
    <xf numFmtId="172" fontId="30" fillId="0" borderId="48" xfId="0" applyNumberFormat="1" applyFont="1" applyBorder="1" applyAlignment="1"/>
    <xf numFmtId="0" fontId="30" fillId="0" borderId="48" xfId="0" applyFont="1" applyBorder="1" applyAlignment="1">
      <alignment vertical="center" wrapText="1"/>
    </xf>
    <xf numFmtId="172" fontId="14" fillId="0" borderId="46" xfId="0" applyNumberFormat="1" applyFont="1" applyBorder="1"/>
    <xf numFmtId="164" fontId="30" fillId="0" borderId="48" xfId="0" applyNumberFormat="1" applyFont="1" applyBorder="1" applyAlignment="1">
      <alignment horizontal="right" vertical="center"/>
    </xf>
    <xf numFmtId="164" fontId="14" fillId="0" borderId="50" xfId="0" applyNumberFormat="1" applyFont="1" applyBorder="1" applyAlignment="1">
      <alignment horizontal="right" vertical="center"/>
    </xf>
    <xf numFmtId="164" fontId="14" fillId="0" borderId="50" xfId="0" applyNumberFormat="1" applyFont="1" applyFill="1" applyBorder="1" applyAlignment="1">
      <alignment horizontal="right" vertical="center"/>
    </xf>
    <xf numFmtId="164" fontId="30" fillId="0" borderId="50" xfId="0" applyNumberFormat="1" applyFont="1" applyFill="1" applyBorder="1" applyAlignment="1">
      <alignment horizontal="right" vertical="center"/>
    </xf>
    <xf numFmtId="164" fontId="30" fillId="0" borderId="51" xfId="0" applyNumberFormat="1" applyFont="1" applyFill="1" applyBorder="1" applyAlignment="1">
      <alignment horizontal="right" vertical="center"/>
    </xf>
    <xf numFmtId="172" fontId="14" fillId="0" borderId="47" xfId="0" applyNumberFormat="1" applyFont="1" applyFill="1" applyBorder="1"/>
    <xf numFmtId="172" fontId="14" fillId="0" borderId="49" xfId="0" applyNumberFormat="1" applyFont="1" applyBorder="1"/>
    <xf numFmtId="0" fontId="30" fillId="0" borderId="44" xfId="0" applyFont="1" applyBorder="1"/>
    <xf numFmtId="0" fontId="0" fillId="0" borderId="6" xfId="0" applyBorder="1"/>
    <xf numFmtId="172" fontId="14" fillId="0" borderId="45" xfId="0" applyNumberFormat="1" applyFont="1" applyFill="1" applyBorder="1"/>
    <xf numFmtId="172" fontId="14" fillId="0" borderId="44" xfId="0" applyNumberFormat="1" applyFont="1" applyBorder="1"/>
    <xf numFmtId="0" fontId="14" fillId="0" borderId="44" xfId="0" applyFont="1" applyFill="1" applyBorder="1"/>
    <xf numFmtId="0" fontId="0" fillId="0" borderId="44" xfId="0" applyFont="1" applyFill="1" applyBorder="1"/>
    <xf numFmtId="172" fontId="14" fillId="0" borderId="44" xfId="1" applyNumberFormat="1" applyFont="1" applyBorder="1" applyAlignment="1">
      <alignment horizontal="center"/>
    </xf>
    <xf numFmtId="0" fontId="14" fillId="0" borderId="44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left" vertical="top" wrapText="1"/>
    </xf>
    <xf numFmtId="0" fontId="40" fillId="0" borderId="18" xfId="0" applyFont="1" applyBorder="1" applyAlignment="1">
      <alignment vertical="top" wrapText="1"/>
    </xf>
    <xf numFmtId="0" fontId="14" fillId="0" borderId="44" xfId="0" applyFont="1" applyFill="1" applyBorder="1" applyAlignment="1">
      <alignment horizontal="left"/>
    </xf>
    <xf numFmtId="0" fontId="30" fillId="0" borderId="48" xfId="0" applyFont="1" applyBorder="1" applyAlignment="1">
      <alignment vertical="center"/>
    </xf>
    <xf numFmtId="0" fontId="14" fillId="0" borderId="44" xfId="0" applyFont="1" applyBorder="1" applyAlignment="1">
      <alignment horizontal="center"/>
    </xf>
    <xf numFmtId="174" fontId="14" fillId="0" borderId="44" xfId="0" applyNumberFormat="1" applyFont="1" applyBorder="1"/>
    <xf numFmtId="0" fontId="14" fillId="0" borderId="44" xfId="0" applyFont="1" applyFill="1" applyBorder="1" applyAlignment="1">
      <alignment horizontal="center"/>
    </xf>
    <xf numFmtId="172" fontId="14" fillId="0" borderId="45" xfId="0" applyNumberFormat="1" applyFont="1" applyBorder="1"/>
    <xf numFmtId="0" fontId="14" fillId="0" borderId="44" xfId="11" applyFont="1" applyFill="1" applyBorder="1"/>
    <xf numFmtId="0" fontId="14" fillId="0" borderId="44" xfId="11" applyFont="1" applyFill="1" applyBorder="1" applyAlignment="1">
      <alignment horizontal="left"/>
    </xf>
    <xf numFmtId="172" fontId="14" fillId="0" borderId="48" xfId="0" applyNumberFormat="1" applyFont="1" applyBorder="1" applyAlignment="1"/>
    <xf numFmtId="0" fontId="14" fillId="0" borderId="48" xfId="0" applyFont="1" applyBorder="1" applyAlignment="1">
      <alignment vertical="center"/>
    </xf>
    <xf numFmtId="172" fontId="14" fillId="0" borderId="52" xfId="0" applyNumberFormat="1" applyFont="1" applyBorder="1"/>
    <xf numFmtId="172" fontId="14" fillId="0" borderId="0" xfId="0" applyNumberFormat="1" applyFont="1" applyFill="1" applyBorder="1"/>
    <xf numFmtId="2" fontId="45" fillId="0" borderId="0" xfId="0" applyNumberFormat="1" applyFont="1" applyBorder="1"/>
    <xf numFmtId="174" fontId="46" fillId="0" borderId="0" xfId="0" applyNumberFormat="1" applyFont="1" applyBorder="1"/>
    <xf numFmtId="174" fontId="45" fillId="0" borderId="0" xfId="0" applyNumberFormat="1" applyFont="1" applyBorder="1"/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4" fillId="0" borderId="53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174" fontId="44" fillId="0" borderId="3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174" fontId="4" fillId="0" borderId="52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4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4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4" xfId="0" applyFont="1" applyBorder="1" applyAlignment="1">
      <alignment horizontal="left"/>
    </xf>
    <xf numFmtId="49" fontId="47" fillId="0" borderId="4" xfId="0" applyNumberFormat="1" applyFont="1" applyFill="1" applyBorder="1" applyAlignment="1">
      <alignment horizontal="left" vertical="top" wrapText="1"/>
    </xf>
    <xf numFmtId="49" fontId="47" fillId="0" borderId="0" xfId="0" applyNumberFormat="1" applyFont="1" applyFill="1" applyBorder="1" applyAlignment="1">
      <alignment horizontal="left" vertical="top" wrapText="1"/>
    </xf>
    <xf numFmtId="0" fontId="30" fillId="0" borderId="4" xfId="11" applyFont="1" applyFill="1" applyBorder="1" applyAlignment="1">
      <alignment horizontal="left"/>
    </xf>
    <xf numFmtId="0" fontId="30" fillId="0" borderId="0" xfId="11" applyFont="1" applyFill="1" applyBorder="1" applyAlignment="1">
      <alignment horizontal="left"/>
    </xf>
    <xf numFmtId="0" fontId="30" fillId="0" borderId="44" xfId="11" applyFont="1" applyFill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4" xfId="0" applyFont="1" applyFill="1" applyBorder="1" applyAlignment="1">
      <alignment horizontal="left" wrapText="1"/>
    </xf>
    <xf numFmtId="0" fontId="14" fillId="0" borderId="44" xfId="0" applyFont="1" applyFill="1" applyBorder="1" applyAlignment="1">
      <alignment horizontal="left" wrapText="1"/>
    </xf>
    <xf numFmtId="0" fontId="30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4" xfId="0" applyFont="1" applyBorder="1" applyAlignment="1">
      <alignment horizontal="left"/>
    </xf>
    <xf numFmtId="0" fontId="30" fillId="0" borderId="48" xfId="0" applyFont="1" applyBorder="1" applyAlignment="1">
      <alignment horizontal="center" vertical="center"/>
    </xf>
    <xf numFmtId="172" fontId="30" fillId="0" borderId="48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174" fontId="30" fillId="0" borderId="27" xfId="0" applyNumberFormat="1" applyFont="1" applyBorder="1" applyAlignment="1">
      <alignment horizontal="center" vertical="center"/>
    </xf>
    <xf numFmtId="174" fontId="30" fillId="0" borderId="5" xfId="0" applyNumberFormat="1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left" vertical="top" wrapText="1"/>
    </xf>
    <xf numFmtId="49" fontId="40" fillId="0" borderId="0" xfId="0" applyNumberFormat="1" applyFont="1" applyBorder="1" applyAlignment="1">
      <alignment horizontal="left" vertical="top" wrapText="1"/>
    </xf>
    <xf numFmtId="49" fontId="40" fillId="0" borderId="44" xfId="0" applyNumberFormat="1" applyFont="1" applyBorder="1" applyAlignment="1">
      <alignment horizontal="left" vertical="top" wrapText="1"/>
    </xf>
    <xf numFmtId="49" fontId="40" fillId="0" borderId="4" xfId="0" applyNumberFormat="1" applyFont="1" applyFill="1" applyBorder="1" applyAlignment="1">
      <alignment horizontal="left" vertical="top" wrapText="1"/>
    </xf>
    <xf numFmtId="49" fontId="40" fillId="0" borderId="0" xfId="0" applyNumberFormat="1" applyFont="1" applyFill="1" applyBorder="1" applyAlignment="1">
      <alignment horizontal="left" vertical="top" wrapText="1"/>
    </xf>
    <xf numFmtId="49" fontId="40" fillId="0" borderId="44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172" fontId="3" fillId="0" borderId="0" xfId="0" applyNumberFormat="1" applyFont="1" applyBorder="1" applyAlignment="1">
      <alignment horizontal="center" wrapText="1"/>
    </xf>
    <xf numFmtId="172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72" fontId="3" fillId="0" borderId="0" xfId="0" applyNumberFormat="1" applyFont="1" applyBorder="1" applyAlignment="1">
      <alignment horizontal="center"/>
    </xf>
    <xf numFmtId="172" fontId="30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wrapText="1"/>
    </xf>
    <xf numFmtId="172" fontId="0" fillId="0" borderId="0" xfId="0" applyNumberFormat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36" xfId="0" applyFont="1" applyBorder="1" applyAlignment="1">
      <alignment horizontal="left"/>
    </xf>
    <xf numFmtId="0" fontId="30" fillId="0" borderId="41" xfId="0" applyFont="1" applyBorder="1" applyAlignment="1">
      <alignment horizontal="left"/>
    </xf>
    <xf numFmtId="172" fontId="30" fillId="0" borderId="47" xfId="0" applyNumberFormat="1" applyFont="1" applyBorder="1" applyAlignment="1">
      <alignment horizontal="center"/>
    </xf>
    <xf numFmtId="172" fontId="30" fillId="0" borderId="49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0" fontId="14" fillId="0" borderId="44" xfId="0" applyFont="1" applyBorder="1" applyAlignment="1">
      <alignment horizontal="left" wrapText="1"/>
    </xf>
    <xf numFmtId="49" fontId="0" fillId="0" borderId="4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4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30" fillId="0" borderId="3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0" fillId="0" borderId="38" xfId="0" applyFont="1" applyBorder="1" applyAlignment="1">
      <alignment horizontal="left"/>
    </xf>
    <xf numFmtId="0" fontId="30" fillId="0" borderId="39" xfId="0" applyFont="1" applyBorder="1" applyAlignment="1">
      <alignment horizontal="left"/>
    </xf>
    <xf numFmtId="0" fontId="30" fillId="0" borderId="4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</cellXfs>
  <cellStyles count="26">
    <cellStyle name="Comma" xfId="1" builtinId="3"/>
    <cellStyle name="Comma0" xfId="2"/>
    <cellStyle name="Comma1" xfId="3"/>
    <cellStyle name="Comma2" xfId="4"/>
    <cellStyle name="Comma3" xfId="5"/>
    <cellStyle name="Currency 2" xfId="20"/>
    <cellStyle name="Date" xfId="6"/>
    <cellStyle name="F2" xfId="7"/>
    <cellStyle name="F2 2" xfId="21"/>
    <cellStyle name="Fixed" xfId="8"/>
    <cellStyle name="HEADING1" xfId="9"/>
    <cellStyle name="HEADING2" xfId="10"/>
    <cellStyle name="Normal" xfId="0" builtinId="0"/>
    <cellStyle name="Normal 2" xfId="19"/>
    <cellStyle name="Normal 2 2" xfId="24"/>
    <cellStyle name="Normal 9" xfId="22"/>
    <cellStyle name="Normal_Bakenburg new." xfId="11"/>
    <cellStyle name="Normal_Original BoQ - 25 June 2004" xfId="12"/>
    <cellStyle name="or" xfId="13"/>
    <cellStyle name="Percent" xfId="25" builtinId="5"/>
    <cellStyle name="Percent 2" xfId="23"/>
    <cellStyle name="Total" xfId="14" builtinId="25" customBuiltin="1"/>
    <cellStyle name="パーセント_Schedule of Quantities_020902_final" xfId="15"/>
    <cellStyle name="桁区切り [0.00]_Schedule of Quantities_020902_final" xfId="16"/>
    <cellStyle name="標準_Schedule of Quantities_020902_final" xfId="17"/>
    <cellStyle name="通貨 [0.00]_Schedule of Quantities_020902_final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view="pageBreakPreview" topLeftCell="A7" zoomScaleNormal="100" zoomScaleSheetLayoutView="100" workbookViewId="0">
      <selection activeCell="J36" sqref="J36"/>
    </sheetView>
  </sheetViews>
  <sheetFormatPr defaultRowHeight="12.75"/>
  <cols>
    <col min="3" max="3" width="7.5703125" customWidth="1"/>
    <col min="4" max="4" width="9.5703125" customWidth="1"/>
    <col min="5" max="7" width="19.5703125" customWidth="1"/>
    <col min="8" max="8" width="10.85546875" customWidth="1"/>
    <col min="9" max="9" width="13" customWidth="1"/>
    <col min="10" max="10" width="13.42578125" customWidth="1"/>
    <col min="11" max="11" width="18.7109375" customWidth="1"/>
  </cols>
  <sheetData>
    <row r="1" spans="2:11" ht="15">
      <c r="C1" s="323"/>
      <c r="D1" s="323"/>
      <c r="E1" s="323" t="s">
        <v>259</v>
      </c>
      <c r="F1" s="323"/>
      <c r="G1" s="323"/>
      <c r="H1" s="323"/>
      <c r="I1" s="323"/>
      <c r="J1" s="323"/>
      <c r="K1" s="323"/>
    </row>
    <row r="2" spans="2:11" ht="15">
      <c r="B2" s="6"/>
      <c r="C2" s="389" t="s">
        <v>287</v>
      </c>
      <c r="D2" s="389"/>
      <c r="E2" s="389"/>
      <c r="F2" s="389"/>
      <c r="G2" s="389"/>
      <c r="H2" s="389"/>
      <c r="I2" s="389"/>
      <c r="J2" s="389"/>
      <c r="K2" s="389"/>
    </row>
    <row r="3" spans="2:11" ht="15.75" thickBot="1">
      <c r="B3" s="6"/>
      <c r="C3" s="389" t="s">
        <v>288</v>
      </c>
      <c r="D3" s="389"/>
      <c r="E3" s="389"/>
      <c r="F3" s="389"/>
      <c r="G3" s="389"/>
      <c r="H3" s="389"/>
      <c r="I3" s="389"/>
      <c r="J3" s="389"/>
      <c r="K3" s="389"/>
    </row>
    <row r="4" spans="2:11" ht="15.75" thickTop="1">
      <c r="C4" s="399"/>
      <c r="D4" s="225"/>
      <c r="E4" s="401" t="s">
        <v>1</v>
      </c>
      <c r="F4" s="402"/>
      <c r="G4" s="403"/>
      <c r="H4" s="407" t="s">
        <v>2</v>
      </c>
      <c r="I4" s="407" t="s">
        <v>3</v>
      </c>
      <c r="J4" s="407" t="s">
        <v>4</v>
      </c>
      <c r="K4" s="397" t="s">
        <v>5</v>
      </c>
    </row>
    <row r="5" spans="2:11" ht="30">
      <c r="C5" s="400" t="s">
        <v>254</v>
      </c>
      <c r="D5" s="130" t="s">
        <v>255</v>
      </c>
      <c r="E5" s="404"/>
      <c r="F5" s="405"/>
      <c r="G5" s="406"/>
      <c r="H5" s="408"/>
      <c r="I5" s="408"/>
      <c r="J5" s="408"/>
      <c r="K5" s="398"/>
    </row>
    <row r="6" spans="2:11" ht="15">
      <c r="C6" s="233"/>
      <c r="D6" s="331"/>
      <c r="E6" s="422"/>
      <c r="F6" s="422"/>
      <c r="G6" s="422"/>
      <c r="H6" s="158"/>
      <c r="I6" s="159"/>
      <c r="J6" s="176"/>
      <c r="K6" s="340"/>
    </row>
    <row r="7" spans="2:11" ht="36" customHeight="1">
      <c r="C7" s="233" t="s">
        <v>260</v>
      </c>
      <c r="D7" s="132" t="s">
        <v>286</v>
      </c>
      <c r="E7" s="411" t="s">
        <v>296</v>
      </c>
      <c r="F7" s="411"/>
      <c r="G7" s="411"/>
      <c r="H7" s="136"/>
      <c r="I7" s="137"/>
      <c r="J7" s="139"/>
      <c r="K7" s="341"/>
    </row>
    <row r="8" spans="2:11" ht="15">
      <c r="C8" s="233"/>
      <c r="D8" s="132" t="s">
        <v>61</v>
      </c>
      <c r="E8" s="389"/>
      <c r="F8" s="389"/>
      <c r="G8" s="389"/>
      <c r="H8" s="136"/>
      <c r="I8" s="137"/>
      <c r="J8" s="139"/>
      <c r="K8" s="341"/>
    </row>
    <row r="9" spans="2:11" ht="12.75" customHeight="1">
      <c r="C9" s="233" t="s">
        <v>261</v>
      </c>
      <c r="D9" s="131" t="s">
        <v>262</v>
      </c>
      <c r="E9" s="389" t="s">
        <v>263</v>
      </c>
      <c r="F9" s="389"/>
      <c r="G9" s="389"/>
      <c r="H9" s="136"/>
      <c r="I9" s="137"/>
      <c r="J9" s="139"/>
      <c r="K9" s="341"/>
    </row>
    <row r="10" spans="2:11" ht="15">
      <c r="C10" s="233"/>
      <c r="D10" s="131"/>
      <c r="E10" s="389"/>
      <c r="F10" s="389"/>
      <c r="G10" s="389"/>
      <c r="H10" s="136"/>
      <c r="I10" s="137"/>
      <c r="J10" s="139"/>
      <c r="K10" s="342"/>
    </row>
    <row r="11" spans="2:11" ht="40.5" customHeight="1">
      <c r="C11" s="233"/>
      <c r="D11" s="131"/>
      <c r="E11" s="396" t="s">
        <v>264</v>
      </c>
      <c r="F11" s="396"/>
      <c r="G11" s="396"/>
      <c r="H11" s="136"/>
      <c r="I11" s="153"/>
      <c r="J11" s="139"/>
      <c r="K11" s="341"/>
    </row>
    <row r="12" spans="2:11" ht="14.25">
      <c r="C12" s="233"/>
      <c r="D12" s="131"/>
      <c r="E12" s="394"/>
      <c r="F12" s="394"/>
      <c r="G12" s="394"/>
      <c r="H12" s="136"/>
      <c r="I12" s="153"/>
      <c r="J12" s="139"/>
      <c r="K12" s="341"/>
    </row>
    <row r="13" spans="2:11" ht="12.75" customHeight="1">
      <c r="C13" s="233"/>
      <c r="D13" s="131"/>
      <c r="E13" s="394" t="s">
        <v>265</v>
      </c>
      <c r="F13" s="394"/>
      <c r="G13" s="394"/>
      <c r="H13" s="136"/>
      <c r="I13" s="153"/>
      <c r="J13" s="144"/>
      <c r="K13" s="341"/>
    </row>
    <row r="14" spans="2:11" ht="14.25">
      <c r="C14" s="233"/>
      <c r="D14" s="131"/>
      <c r="E14" s="394"/>
      <c r="F14" s="394"/>
      <c r="G14" s="394"/>
      <c r="H14" s="136"/>
      <c r="I14" s="153"/>
      <c r="J14" s="139"/>
      <c r="K14" s="342"/>
    </row>
    <row r="15" spans="2:11" ht="12.75" customHeight="1">
      <c r="C15" s="233"/>
      <c r="D15" s="131"/>
      <c r="E15" s="326" t="s">
        <v>266</v>
      </c>
      <c r="F15" s="326"/>
      <c r="G15" s="326"/>
      <c r="H15" s="136"/>
      <c r="I15" s="153"/>
      <c r="J15" s="139"/>
      <c r="K15" s="341"/>
    </row>
    <row r="16" spans="2:11" ht="14.25">
      <c r="C16" s="233"/>
      <c r="D16" s="131"/>
      <c r="E16" s="394"/>
      <c r="F16" s="394"/>
      <c r="G16" s="394"/>
      <c r="H16" s="136"/>
      <c r="I16" s="153"/>
      <c r="J16" s="144"/>
      <c r="K16" s="341"/>
    </row>
    <row r="17" spans="3:11" ht="14.25">
      <c r="C17" s="233" t="s">
        <v>267</v>
      </c>
      <c r="D17" s="131"/>
      <c r="E17" s="394" t="s">
        <v>268</v>
      </c>
      <c r="F17" s="394"/>
      <c r="G17" s="394"/>
      <c r="H17" s="136" t="s">
        <v>79</v>
      </c>
      <c r="I17" s="153">
        <v>1</v>
      </c>
      <c r="J17" s="139">
        <v>20000</v>
      </c>
      <c r="K17" s="341">
        <f>J17*I17</f>
        <v>20000</v>
      </c>
    </row>
    <row r="18" spans="3:11" ht="15">
      <c r="C18" s="233"/>
      <c r="D18" s="131"/>
      <c r="E18" s="391"/>
      <c r="F18" s="391"/>
      <c r="G18" s="391"/>
      <c r="H18" s="136"/>
      <c r="I18" s="153"/>
      <c r="J18" s="139"/>
      <c r="K18" s="341"/>
    </row>
    <row r="19" spans="3:11" ht="59.25" customHeight="1">
      <c r="C19" s="233" t="s">
        <v>269</v>
      </c>
      <c r="D19" s="131"/>
      <c r="E19" s="409" t="s">
        <v>270</v>
      </c>
      <c r="F19" s="409"/>
      <c r="G19" s="409"/>
      <c r="H19" s="136" t="s">
        <v>258</v>
      </c>
      <c r="I19" s="153">
        <v>4</v>
      </c>
      <c r="J19" s="139"/>
      <c r="K19" s="341"/>
    </row>
    <row r="20" spans="3:11" ht="15">
      <c r="C20" s="233"/>
      <c r="D20" s="131"/>
      <c r="E20" s="391"/>
      <c r="F20" s="391"/>
      <c r="G20" s="391"/>
      <c r="H20" s="136"/>
      <c r="I20" s="153"/>
      <c r="J20" s="139"/>
      <c r="K20" s="341"/>
    </row>
    <row r="21" spans="3:11" ht="26.25" customHeight="1">
      <c r="C21" s="233" t="s">
        <v>271</v>
      </c>
      <c r="D21" s="131"/>
      <c r="E21" s="396" t="s">
        <v>272</v>
      </c>
      <c r="F21" s="396"/>
      <c r="G21" s="396"/>
      <c r="H21" s="136" t="s">
        <v>12</v>
      </c>
      <c r="I21" s="153">
        <f>K17</f>
        <v>20000</v>
      </c>
      <c r="J21" s="339">
        <v>0.1</v>
      </c>
      <c r="K21" s="341">
        <f t="shared" ref="K21:K27" si="0">J21*I21</f>
        <v>2000</v>
      </c>
    </row>
    <row r="22" spans="3:11" ht="14.25">
      <c r="C22" s="233"/>
      <c r="D22" s="131"/>
      <c r="E22" s="410"/>
      <c r="F22" s="410"/>
      <c r="G22" s="410"/>
      <c r="H22" s="136"/>
      <c r="I22" s="137"/>
      <c r="J22" s="144"/>
      <c r="K22" s="344"/>
    </row>
    <row r="23" spans="3:11" ht="12.75" customHeight="1">
      <c r="C23" s="381"/>
      <c r="D23" s="236"/>
      <c r="E23" s="205" t="s">
        <v>273</v>
      </c>
      <c r="F23" s="205"/>
      <c r="G23" s="205"/>
      <c r="H23" s="201"/>
      <c r="I23" s="201"/>
      <c r="J23" s="139"/>
      <c r="K23" s="341"/>
    </row>
    <row r="24" spans="3:11" ht="14.25">
      <c r="C24" s="381"/>
      <c r="D24" s="236"/>
      <c r="E24" s="205"/>
      <c r="F24" s="205"/>
      <c r="G24" s="205"/>
      <c r="H24" s="201"/>
      <c r="I24" s="201"/>
      <c r="J24" s="139"/>
      <c r="K24" s="341"/>
    </row>
    <row r="25" spans="3:11" ht="12.75" customHeight="1">
      <c r="C25" s="382" t="s">
        <v>274</v>
      </c>
      <c r="D25" s="70"/>
      <c r="E25" s="410" t="s">
        <v>275</v>
      </c>
      <c r="F25" s="410"/>
      <c r="G25" s="410"/>
      <c r="H25" s="136" t="s">
        <v>258</v>
      </c>
      <c r="I25" s="136">
        <v>4</v>
      </c>
      <c r="J25" s="139">
        <v>5000</v>
      </c>
      <c r="K25" s="341">
        <f t="shared" si="0"/>
        <v>20000</v>
      </c>
    </row>
    <row r="26" spans="3:11" ht="15">
      <c r="C26" s="233"/>
      <c r="D26" s="132"/>
      <c r="E26" s="391"/>
      <c r="F26" s="391"/>
      <c r="G26" s="391"/>
      <c r="H26" s="136"/>
      <c r="I26" s="137"/>
      <c r="J26" s="139"/>
      <c r="K26" s="341"/>
    </row>
    <row r="27" spans="3:11" ht="12.75" customHeight="1">
      <c r="C27" s="233" t="s">
        <v>276</v>
      </c>
      <c r="D27" s="131"/>
      <c r="E27" s="391" t="s">
        <v>277</v>
      </c>
      <c r="F27" s="391"/>
      <c r="G27" s="391"/>
      <c r="H27" s="136" t="s">
        <v>258</v>
      </c>
      <c r="I27" s="137">
        <v>4</v>
      </c>
      <c r="J27" s="148">
        <f>7*150</f>
        <v>1050</v>
      </c>
      <c r="K27" s="341">
        <f t="shared" si="0"/>
        <v>4200</v>
      </c>
    </row>
    <row r="28" spans="3:11" ht="14.25">
      <c r="C28" s="233"/>
      <c r="D28" s="131"/>
      <c r="E28" s="394"/>
      <c r="F28" s="394"/>
      <c r="G28" s="394"/>
      <c r="H28" s="136"/>
      <c r="I28" s="137"/>
      <c r="J28" s="164"/>
      <c r="K28" s="341"/>
    </row>
    <row r="29" spans="3:11" ht="12.75" customHeight="1">
      <c r="C29" s="233" t="s">
        <v>278</v>
      </c>
      <c r="D29" s="131"/>
      <c r="E29" s="410" t="s">
        <v>279</v>
      </c>
      <c r="F29" s="410"/>
      <c r="G29" s="410"/>
      <c r="H29" s="136" t="s">
        <v>12</v>
      </c>
      <c r="I29" s="137">
        <f>K27+K25</f>
        <v>24200</v>
      </c>
      <c r="J29" s="338"/>
      <c r="K29" s="341"/>
    </row>
    <row r="30" spans="3:11" ht="14.25">
      <c r="C30" s="233"/>
      <c r="D30" s="131"/>
      <c r="E30" s="394"/>
      <c r="F30" s="394"/>
      <c r="G30" s="394"/>
      <c r="H30" s="136"/>
      <c r="I30" s="137"/>
      <c r="J30" s="164"/>
      <c r="K30" s="341"/>
    </row>
    <row r="31" spans="3:11" ht="15">
      <c r="C31" s="216"/>
      <c r="D31" s="200"/>
      <c r="E31" s="419"/>
      <c r="F31" s="420"/>
      <c r="G31" s="421"/>
      <c r="H31" s="136"/>
      <c r="I31" s="137"/>
      <c r="J31" s="139"/>
      <c r="K31" s="341"/>
    </row>
    <row r="32" spans="3:11" ht="14.25">
      <c r="C32" s="216"/>
      <c r="D32" s="202"/>
      <c r="E32" s="203" t="s">
        <v>295</v>
      </c>
      <c r="F32" s="204"/>
      <c r="G32" s="373"/>
      <c r="H32" s="136"/>
      <c r="I32" s="137"/>
      <c r="J32" s="139"/>
      <c r="K32" s="341"/>
    </row>
    <row r="33" spans="2:11" ht="14.25">
      <c r="C33" s="216"/>
      <c r="D33" s="202"/>
      <c r="E33" s="203"/>
      <c r="F33" s="204"/>
      <c r="G33" s="373"/>
      <c r="H33" s="136"/>
      <c r="I33" s="137"/>
      <c r="J33" s="139"/>
      <c r="K33" s="341"/>
    </row>
    <row r="34" spans="2:11" ht="14.25">
      <c r="B34" s="6"/>
      <c r="C34" s="216" t="s">
        <v>280</v>
      </c>
      <c r="D34" s="202"/>
      <c r="E34" s="203" t="s">
        <v>281</v>
      </c>
      <c r="F34" s="204"/>
      <c r="G34" s="373"/>
      <c r="H34" s="136" t="s">
        <v>79</v>
      </c>
      <c r="I34" s="137">
        <v>1</v>
      </c>
      <c r="J34" s="139">
        <f>5500*4</f>
        <v>22000</v>
      </c>
      <c r="K34" s="341">
        <f t="shared" ref="K34:K36" si="1">J34*I34</f>
        <v>22000</v>
      </c>
    </row>
    <row r="35" spans="2:11" ht="14.25">
      <c r="B35" s="6"/>
      <c r="C35" s="216"/>
      <c r="D35" s="131"/>
      <c r="E35" s="206"/>
      <c r="F35" s="205"/>
      <c r="G35" s="372"/>
      <c r="H35" s="201"/>
      <c r="I35" s="137"/>
      <c r="J35" s="139"/>
      <c r="K35" s="341"/>
    </row>
    <row r="36" spans="2:11" ht="14.25">
      <c r="C36" s="216" t="s">
        <v>282</v>
      </c>
      <c r="D36" s="131"/>
      <c r="E36" s="206" t="s">
        <v>283</v>
      </c>
      <c r="F36" s="205"/>
      <c r="G36" s="372"/>
      <c r="H36" s="201" t="s">
        <v>79</v>
      </c>
      <c r="I36" s="201">
        <v>1</v>
      </c>
      <c r="J36" s="139">
        <f>1500*4</f>
        <v>6000</v>
      </c>
      <c r="K36" s="374">
        <f t="shared" si="1"/>
        <v>6000</v>
      </c>
    </row>
    <row r="37" spans="2:11" ht="14.25">
      <c r="B37" s="6"/>
      <c r="C37" s="216"/>
      <c r="D37" s="131"/>
      <c r="E37" s="206"/>
      <c r="F37" s="205"/>
      <c r="G37" s="372"/>
      <c r="H37" s="201"/>
      <c r="I37" s="201"/>
      <c r="J37" s="139"/>
      <c r="K37" s="374"/>
    </row>
    <row r="38" spans="2:11" ht="15.75" customHeight="1">
      <c r="C38" s="216"/>
      <c r="D38" s="131"/>
      <c r="E38" s="206"/>
      <c r="F38" s="205"/>
      <c r="G38" s="372"/>
      <c r="H38" s="201"/>
      <c r="I38" s="212"/>
      <c r="J38" s="139"/>
      <c r="K38" s="375"/>
    </row>
    <row r="39" spans="2:11" ht="14.25">
      <c r="C39" s="216" t="s">
        <v>284</v>
      </c>
      <c r="D39" s="131"/>
      <c r="E39" s="14" t="s">
        <v>285</v>
      </c>
      <c r="F39" s="14"/>
      <c r="G39" s="14"/>
      <c r="H39" s="152" t="s">
        <v>12</v>
      </c>
      <c r="I39" s="337">
        <f>SUM(K34:K36)</f>
        <v>28000</v>
      </c>
      <c r="J39" s="139"/>
      <c r="K39" s="341"/>
    </row>
    <row r="40" spans="2:11" ht="14.25">
      <c r="C40" s="216"/>
      <c r="D40" s="131"/>
      <c r="E40" s="327"/>
      <c r="F40" s="328"/>
      <c r="G40" s="343"/>
      <c r="H40" s="136"/>
      <c r="I40" s="137"/>
      <c r="J40" s="139"/>
      <c r="K40" s="341"/>
    </row>
    <row r="41" spans="2:11" ht="14.25">
      <c r="C41" s="216"/>
      <c r="D41" s="131"/>
      <c r="E41" s="393"/>
      <c r="F41" s="394"/>
      <c r="G41" s="395"/>
      <c r="H41" s="136"/>
      <c r="I41" s="153"/>
      <c r="J41" s="139"/>
      <c r="K41" s="341"/>
    </row>
    <row r="42" spans="2:11" ht="12.75" customHeight="1">
      <c r="C42" s="216"/>
      <c r="D42" s="131"/>
      <c r="E42" s="417" t="s">
        <v>289</v>
      </c>
      <c r="F42" s="418"/>
      <c r="G42" s="418"/>
      <c r="H42" s="136"/>
      <c r="I42" s="153"/>
      <c r="J42" s="144"/>
      <c r="K42" s="341"/>
    </row>
    <row r="43" spans="2:11" ht="14.25">
      <c r="C43" s="216"/>
      <c r="D43" s="131"/>
      <c r="E43" s="393"/>
      <c r="F43" s="394"/>
      <c r="G43" s="395"/>
      <c r="H43" s="136"/>
      <c r="I43" s="153"/>
      <c r="J43" s="139"/>
      <c r="K43" s="342"/>
    </row>
    <row r="44" spans="2:11" ht="14.25">
      <c r="C44" s="216"/>
      <c r="D44" s="131"/>
      <c r="E44" s="206" t="s">
        <v>290</v>
      </c>
      <c r="F44" s="205"/>
      <c r="G44" s="205"/>
      <c r="H44" s="136" t="s">
        <v>79</v>
      </c>
      <c r="I44" s="137">
        <v>1</v>
      </c>
      <c r="J44" s="139">
        <f>5500*3</f>
        <v>16500</v>
      </c>
      <c r="K44" s="341">
        <f t="shared" ref="K44" si="2">J44*I44</f>
        <v>16500</v>
      </c>
    </row>
    <row r="45" spans="2:11" ht="14.25">
      <c r="C45" s="216"/>
      <c r="D45" s="131"/>
      <c r="E45" s="393"/>
      <c r="F45" s="394"/>
      <c r="G45" s="395"/>
      <c r="H45" s="136"/>
      <c r="I45" s="153"/>
      <c r="J45" s="144"/>
      <c r="K45" s="341"/>
    </row>
    <row r="46" spans="2:11" ht="14.25">
      <c r="C46" s="216"/>
      <c r="D46" s="131"/>
      <c r="E46" s="393"/>
      <c r="F46" s="394"/>
      <c r="G46" s="395"/>
      <c r="H46" s="152" t="s">
        <v>12</v>
      </c>
      <c r="I46" s="337">
        <f>SUM(K44)</f>
        <v>16500</v>
      </c>
      <c r="J46" s="139"/>
      <c r="K46" s="341"/>
    </row>
    <row r="47" spans="2:11" ht="15">
      <c r="C47" s="216"/>
      <c r="D47" s="131"/>
      <c r="E47" s="390"/>
      <c r="F47" s="391"/>
      <c r="G47" s="392"/>
      <c r="H47" s="136"/>
      <c r="I47" s="153"/>
      <c r="J47" s="139"/>
      <c r="K47" s="341"/>
    </row>
    <row r="48" spans="2:11" ht="14.25">
      <c r="C48" s="216"/>
      <c r="D48" s="131"/>
      <c r="E48" s="412"/>
      <c r="F48" s="410"/>
      <c r="G48" s="413"/>
      <c r="H48" s="136"/>
      <c r="I48" s="153"/>
      <c r="J48" s="139"/>
      <c r="K48" s="341"/>
    </row>
    <row r="49" spans="3:11" ht="25.5" customHeight="1">
      <c r="C49" s="216"/>
      <c r="D49" s="131"/>
      <c r="E49" s="390"/>
      <c r="F49" s="391"/>
      <c r="G49" s="392"/>
      <c r="H49" s="136"/>
      <c r="I49" s="153"/>
      <c r="J49" s="139"/>
      <c r="K49" s="341"/>
    </row>
    <row r="50" spans="3:11" ht="14.25">
      <c r="C50" s="216"/>
      <c r="D50" s="131"/>
      <c r="E50" s="393"/>
      <c r="F50" s="394"/>
      <c r="G50" s="395"/>
      <c r="H50" s="136"/>
      <c r="I50" s="153"/>
      <c r="J50" s="139"/>
      <c r="K50" s="341"/>
    </row>
    <row r="51" spans="3:11" ht="14.25">
      <c r="C51" s="216"/>
      <c r="D51" s="131"/>
      <c r="E51" s="412"/>
      <c r="F51" s="410"/>
      <c r="G51" s="413"/>
      <c r="H51" s="136"/>
      <c r="I51" s="137"/>
      <c r="J51" s="144"/>
      <c r="K51" s="344"/>
    </row>
    <row r="52" spans="3:11" ht="14.25">
      <c r="C52" s="235"/>
      <c r="D52" s="236"/>
      <c r="E52" s="206"/>
      <c r="F52" s="205"/>
      <c r="G52" s="372"/>
      <c r="H52" s="201"/>
      <c r="I52" s="201"/>
      <c r="J52" s="139"/>
      <c r="K52" s="341"/>
    </row>
    <row r="53" spans="3:11" ht="14.25">
      <c r="C53" s="235"/>
      <c r="D53" s="236"/>
      <c r="E53" s="206"/>
      <c r="F53" s="205"/>
      <c r="G53" s="372"/>
      <c r="H53" s="201"/>
      <c r="I53" s="201"/>
      <c r="J53" s="139"/>
      <c r="K53" s="341"/>
    </row>
    <row r="54" spans="3:11" ht="14.25">
      <c r="C54" s="231"/>
      <c r="D54" s="70"/>
      <c r="E54" s="414"/>
      <c r="F54" s="415"/>
      <c r="G54" s="416"/>
      <c r="H54" s="56"/>
      <c r="I54" s="57"/>
      <c r="J54" s="101"/>
      <c r="K54" s="341"/>
    </row>
    <row r="55" spans="3:11" ht="15">
      <c r="C55" s="216"/>
      <c r="D55" s="132"/>
      <c r="E55" s="390"/>
      <c r="F55" s="391"/>
      <c r="G55" s="392"/>
      <c r="H55" s="136"/>
      <c r="I55" s="137"/>
      <c r="J55" s="139"/>
      <c r="K55" s="341"/>
    </row>
    <row r="56" spans="3:11" ht="15">
      <c r="C56" s="216"/>
      <c r="D56" s="131"/>
      <c r="E56" s="390"/>
      <c r="F56" s="391"/>
      <c r="G56" s="392"/>
      <c r="H56" s="136"/>
      <c r="I56" s="137"/>
      <c r="J56" s="148"/>
      <c r="K56" s="341"/>
    </row>
    <row r="57" spans="3:11" ht="14.25">
      <c r="C57" s="216"/>
      <c r="D57" s="131"/>
      <c r="E57" s="393"/>
      <c r="F57" s="394"/>
      <c r="G57" s="395"/>
      <c r="H57" s="136"/>
      <c r="I57" s="137"/>
      <c r="J57" s="164"/>
      <c r="K57" s="341"/>
    </row>
    <row r="58" spans="3:11" ht="14.25">
      <c r="C58" s="216"/>
      <c r="D58" s="131"/>
      <c r="E58" s="412"/>
      <c r="F58" s="410"/>
      <c r="G58" s="413"/>
      <c r="H58" s="136"/>
      <c r="I58" s="137"/>
      <c r="J58" s="164"/>
      <c r="K58" s="341"/>
    </row>
    <row r="59" spans="3:11" ht="14.25">
      <c r="C59" s="216"/>
      <c r="D59" s="131"/>
      <c r="E59" s="393"/>
      <c r="F59" s="394"/>
      <c r="G59" s="395"/>
      <c r="H59" s="136"/>
      <c r="I59" s="137"/>
      <c r="J59" s="164"/>
      <c r="K59" s="341"/>
    </row>
    <row r="60" spans="3:11" ht="14.25">
      <c r="C60" s="216"/>
      <c r="D60" s="131"/>
      <c r="E60" s="412"/>
      <c r="F60" s="410"/>
      <c r="G60" s="413"/>
      <c r="H60" s="136"/>
      <c r="I60" s="137"/>
      <c r="J60" s="164"/>
      <c r="K60" s="341"/>
    </row>
    <row r="61" spans="3:11" ht="14.25">
      <c r="C61" s="216"/>
      <c r="D61" s="131"/>
      <c r="E61" s="393"/>
      <c r="F61" s="394"/>
      <c r="G61" s="395"/>
      <c r="H61" s="136"/>
      <c r="I61" s="137"/>
      <c r="J61" s="164"/>
      <c r="K61" s="341"/>
    </row>
    <row r="62" spans="3:11" ht="14.25">
      <c r="C62" s="216"/>
      <c r="D62" s="131"/>
      <c r="E62" s="325"/>
      <c r="F62" s="326"/>
      <c r="G62" s="366"/>
      <c r="H62" s="136"/>
      <c r="I62" s="137"/>
      <c r="J62" s="164"/>
      <c r="K62" s="341"/>
    </row>
    <row r="63" spans="3:11" ht="14.25">
      <c r="C63" s="216"/>
      <c r="D63" s="131"/>
      <c r="E63" s="325"/>
      <c r="F63" s="326"/>
      <c r="G63" s="366"/>
      <c r="H63" s="136"/>
      <c r="I63" s="137"/>
      <c r="J63" s="164"/>
      <c r="K63" s="341"/>
    </row>
    <row r="64" spans="3:11" ht="13.5" thickBot="1">
      <c r="C64" s="383" t="s">
        <v>256</v>
      </c>
      <c r="D64" s="387"/>
      <c r="E64" s="384"/>
      <c r="F64" s="384"/>
      <c r="G64" s="384"/>
      <c r="H64" s="384"/>
      <c r="I64" s="385"/>
      <c r="J64" s="386"/>
      <c r="K64" s="388"/>
    </row>
    <row r="65" spans="2:11" ht="15" thickTop="1">
      <c r="C65" s="328"/>
      <c r="D65" s="328"/>
      <c r="E65" s="396"/>
      <c r="F65" s="396"/>
      <c r="G65" s="396"/>
      <c r="H65" s="166"/>
      <c r="I65" s="18"/>
      <c r="J65" s="377"/>
      <c r="K65" s="207" t="s">
        <v>257</v>
      </c>
    </row>
    <row r="66" spans="2:11">
      <c r="C66" s="336"/>
      <c r="D66" s="336"/>
      <c r="E66" s="335"/>
      <c r="F66" s="335"/>
      <c r="G66" s="335"/>
      <c r="H66" s="336"/>
      <c r="I66" s="378"/>
      <c r="J66" s="379"/>
      <c r="K66" s="380"/>
    </row>
    <row r="75" spans="2:11">
      <c r="B75" s="6"/>
    </row>
    <row r="76" spans="2:11">
      <c r="B76" s="6"/>
    </row>
  </sheetData>
  <mergeCells count="50">
    <mergeCell ref="E16:G16"/>
    <mergeCell ref="E6:G6"/>
    <mergeCell ref="E8:G8"/>
    <mergeCell ref="E10:G10"/>
    <mergeCell ref="E12:G12"/>
    <mergeCell ref="E14:G14"/>
    <mergeCell ref="E31:G31"/>
    <mergeCell ref="E30:G30"/>
    <mergeCell ref="E18:G18"/>
    <mergeCell ref="E20:G20"/>
    <mergeCell ref="E22:G22"/>
    <mergeCell ref="E26:G26"/>
    <mergeCell ref="E28:G28"/>
    <mergeCell ref="E45:G45"/>
    <mergeCell ref="E47:G47"/>
    <mergeCell ref="E49:G49"/>
    <mergeCell ref="E51:G51"/>
    <mergeCell ref="E42:G42"/>
    <mergeCell ref="E65:G65"/>
    <mergeCell ref="E41:G41"/>
    <mergeCell ref="E43:G43"/>
    <mergeCell ref="K4:K5"/>
    <mergeCell ref="C2:K2"/>
    <mergeCell ref="C4:C5"/>
    <mergeCell ref="E4:G5"/>
    <mergeCell ref="H4:H5"/>
    <mergeCell ref="I4:I5"/>
    <mergeCell ref="J4:J5"/>
    <mergeCell ref="E19:G19"/>
    <mergeCell ref="E21:G21"/>
    <mergeCell ref="E25:G25"/>
    <mergeCell ref="E27:G27"/>
    <mergeCell ref="E29:G29"/>
    <mergeCell ref="E7:G7"/>
    <mergeCell ref="C3:K3"/>
    <mergeCell ref="E55:G55"/>
    <mergeCell ref="E57:G57"/>
    <mergeCell ref="E59:G59"/>
    <mergeCell ref="E61:G61"/>
    <mergeCell ref="E9:G9"/>
    <mergeCell ref="E11:G11"/>
    <mergeCell ref="E13:G13"/>
    <mergeCell ref="E17:G17"/>
    <mergeCell ref="E56:G56"/>
    <mergeCell ref="E58:G58"/>
    <mergeCell ref="E60:G60"/>
    <mergeCell ref="E46:G46"/>
    <mergeCell ref="E48:G48"/>
    <mergeCell ref="E50:G50"/>
    <mergeCell ref="E54:G5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N151"/>
  <sheetViews>
    <sheetView view="pageBreakPreview" topLeftCell="A22" zoomScaleNormal="100" zoomScaleSheetLayoutView="100" workbookViewId="0">
      <selection activeCell="H36" sqref="H36"/>
    </sheetView>
  </sheetViews>
  <sheetFormatPr defaultColWidth="12.42578125" defaultRowHeight="16.5" customHeight="1"/>
  <cols>
    <col min="1" max="1" width="12.42578125" style="53"/>
    <col min="2" max="2" width="4.42578125" style="53" hidden="1" customWidth="1"/>
    <col min="3" max="3" width="6.85546875" style="53" customWidth="1"/>
    <col min="4" max="4" width="9.7109375" style="53" customWidth="1"/>
    <col min="5" max="6" width="19.5703125" style="53" customWidth="1"/>
    <col min="7" max="7" width="17.140625" style="53" customWidth="1"/>
    <col min="8" max="8" width="10.85546875" style="263" bestFit="1" customWidth="1"/>
    <col min="9" max="9" width="12" style="19" bestFit="1" customWidth="1"/>
    <col min="10" max="10" width="13.42578125" style="53" customWidth="1"/>
    <col min="11" max="11" width="18.7109375" style="53" customWidth="1"/>
    <col min="12" max="16384" width="12.42578125" style="53"/>
  </cols>
  <sheetData>
    <row r="1" spans="3:14" ht="16.5" customHeight="1">
      <c r="C1" s="323" t="s">
        <v>287</v>
      </c>
      <c r="D1" s="323"/>
      <c r="E1" s="323"/>
      <c r="F1" s="323"/>
      <c r="G1" s="323"/>
      <c r="H1" s="323"/>
      <c r="I1" s="323"/>
      <c r="J1" s="323"/>
      <c r="K1" s="323"/>
    </row>
    <row r="2" spans="3:14" ht="16.5" customHeight="1" thickBot="1">
      <c r="C2" s="425" t="s">
        <v>115</v>
      </c>
      <c r="D2" s="389"/>
      <c r="E2" s="389"/>
      <c r="F2" s="389"/>
      <c r="G2" s="389"/>
      <c r="H2" s="389"/>
      <c r="I2" s="389"/>
      <c r="J2" s="389"/>
      <c r="K2" s="389"/>
    </row>
    <row r="3" spans="3:14" ht="16.5" customHeight="1" thickTop="1">
      <c r="C3" s="399" t="s">
        <v>59</v>
      </c>
      <c r="D3" s="225" t="s">
        <v>13</v>
      </c>
      <c r="E3" s="401" t="s">
        <v>1</v>
      </c>
      <c r="F3" s="402"/>
      <c r="G3" s="403"/>
      <c r="H3" s="407" t="s">
        <v>2</v>
      </c>
      <c r="I3" s="407" t="s">
        <v>3</v>
      </c>
      <c r="J3" s="407" t="s">
        <v>4</v>
      </c>
      <c r="K3" s="397" t="s">
        <v>5</v>
      </c>
      <c r="L3" s="55"/>
      <c r="M3" s="55"/>
      <c r="N3" s="55"/>
    </row>
    <row r="4" spans="3:14" ht="16.5" customHeight="1">
      <c r="C4" s="400"/>
      <c r="D4" s="130" t="s">
        <v>14</v>
      </c>
      <c r="E4" s="404"/>
      <c r="F4" s="405"/>
      <c r="G4" s="406"/>
      <c r="H4" s="408"/>
      <c r="I4" s="408"/>
      <c r="J4" s="408"/>
      <c r="K4" s="398"/>
      <c r="L4" s="55"/>
      <c r="M4" s="55"/>
      <c r="N4" s="55"/>
    </row>
    <row r="5" spans="3:14" ht="16.5" customHeight="1">
      <c r="C5" s="216"/>
      <c r="D5" s="132" t="s">
        <v>62</v>
      </c>
      <c r="E5" s="426"/>
      <c r="F5" s="422"/>
      <c r="G5" s="427"/>
      <c r="H5" s="136"/>
      <c r="I5" s="137"/>
      <c r="J5" s="138"/>
      <c r="K5" s="340"/>
      <c r="L5" s="55"/>
      <c r="M5" s="55"/>
      <c r="N5" s="55"/>
    </row>
    <row r="6" spans="3:14" ht="16.5" customHeight="1">
      <c r="C6" s="216"/>
      <c r="D6" s="132" t="s">
        <v>61</v>
      </c>
      <c r="E6" s="412"/>
      <c r="F6" s="410"/>
      <c r="G6" s="413"/>
      <c r="H6" s="136"/>
      <c r="I6" s="137"/>
      <c r="J6" s="139"/>
      <c r="K6" s="341"/>
    </row>
    <row r="7" spans="3:14" ht="16.5" customHeight="1">
      <c r="C7" s="216">
        <v>1</v>
      </c>
      <c r="D7" s="132" t="s">
        <v>16</v>
      </c>
      <c r="E7" s="428" t="s">
        <v>17</v>
      </c>
      <c r="F7" s="389"/>
      <c r="G7" s="429"/>
      <c r="H7" s="136"/>
      <c r="I7" s="137"/>
      <c r="J7" s="139"/>
      <c r="K7" s="341"/>
    </row>
    <row r="8" spans="3:14" ht="16.5" customHeight="1">
      <c r="C8" s="216"/>
      <c r="D8" s="131">
        <v>8.3000000000000007</v>
      </c>
      <c r="E8" s="428" t="s">
        <v>18</v>
      </c>
      <c r="F8" s="389"/>
      <c r="G8" s="429"/>
      <c r="H8" s="136"/>
      <c r="I8" s="137"/>
      <c r="J8" s="139"/>
      <c r="K8" s="341"/>
    </row>
    <row r="9" spans="3:14" ht="16.5" customHeight="1">
      <c r="C9" s="216"/>
      <c r="D9" s="131"/>
      <c r="E9" s="428"/>
      <c r="F9" s="389"/>
      <c r="G9" s="429"/>
      <c r="H9" s="136"/>
      <c r="I9" s="137"/>
      <c r="J9" s="139"/>
      <c r="K9" s="342"/>
    </row>
    <row r="10" spans="3:14" ht="16.5" customHeight="1">
      <c r="C10" s="216">
        <v>1.1000000000000001</v>
      </c>
      <c r="D10" s="131" t="s">
        <v>19</v>
      </c>
      <c r="E10" s="393" t="s">
        <v>20</v>
      </c>
      <c r="F10" s="394"/>
      <c r="G10" s="395"/>
      <c r="H10" s="136" t="s">
        <v>11</v>
      </c>
      <c r="I10" s="153">
        <v>1</v>
      </c>
      <c r="J10" s="139"/>
      <c r="K10" s="341"/>
    </row>
    <row r="11" spans="3:14" ht="16.5" customHeight="1">
      <c r="C11" s="216"/>
      <c r="D11" s="131"/>
      <c r="E11" s="393"/>
      <c r="F11" s="394"/>
      <c r="G11" s="395"/>
      <c r="H11" s="136"/>
      <c r="I11" s="153"/>
      <c r="J11" s="139"/>
      <c r="K11" s="341"/>
    </row>
    <row r="12" spans="3:14" ht="16.5" customHeight="1">
      <c r="C12" s="216">
        <v>1.2</v>
      </c>
      <c r="D12" s="131" t="s">
        <v>21</v>
      </c>
      <c r="E12" s="393" t="s">
        <v>22</v>
      </c>
      <c r="F12" s="394"/>
      <c r="G12" s="395"/>
      <c r="H12" s="136"/>
      <c r="I12" s="153"/>
      <c r="J12" s="144"/>
      <c r="K12" s="341"/>
    </row>
    <row r="13" spans="3:14" ht="16.5" customHeight="1">
      <c r="C13" s="216"/>
      <c r="D13" s="131"/>
      <c r="E13" s="393" t="s">
        <v>23</v>
      </c>
      <c r="F13" s="394"/>
      <c r="G13" s="395"/>
      <c r="H13" s="136" t="s">
        <v>11</v>
      </c>
      <c r="I13" s="153">
        <v>1</v>
      </c>
      <c r="J13" s="139"/>
      <c r="K13" s="342"/>
    </row>
    <row r="14" spans="3:14" ht="16.5" customHeight="1">
      <c r="C14" s="216"/>
      <c r="D14" s="131"/>
      <c r="E14" s="325"/>
      <c r="F14" s="326"/>
      <c r="G14" s="366"/>
      <c r="H14" s="136"/>
      <c r="I14" s="153"/>
      <c r="J14" s="139"/>
      <c r="K14" s="341"/>
    </row>
    <row r="15" spans="3:14" ht="16.5" customHeight="1">
      <c r="C15" s="216"/>
      <c r="D15" s="131"/>
      <c r="E15" s="393"/>
      <c r="F15" s="394"/>
      <c r="G15" s="395"/>
      <c r="H15" s="136"/>
      <c r="I15" s="153"/>
      <c r="J15" s="144"/>
      <c r="K15" s="341"/>
    </row>
    <row r="16" spans="3:14" ht="16.5" customHeight="1">
      <c r="C16" s="216">
        <v>1.3</v>
      </c>
      <c r="D16" s="131" t="s">
        <v>24</v>
      </c>
      <c r="E16" s="393" t="s">
        <v>25</v>
      </c>
      <c r="F16" s="394"/>
      <c r="G16" s="395"/>
      <c r="H16" s="136" t="s">
        <v>192</v>
      </c>
      <c r="I16" s="153">
        <v>1</v>
      </c>
      <c r="J16" s="139"/>
      <c r="K16" s="341"/>
    </row>
    <row r="17" spans="3:11" ht="16.5" customHeight="1">
      <c r="C17" s="216"/>
      <c r="D17" s="131"/>
      <c r="E17" s="390"/>
      <c r="F17" s="391"/>
      <c r="G17" s="392"/>
      <c r="H17" s="136"/>
      <c r="I17" s="153"/>
      <c r="J17" s="139"/>
      <c r="K17" s="341"/>
    </row>
    <row r="18" spans="3:11" ht="16.5" customHeight="1">
      <c r="C18" s="216">
        <v>1.4</v>
      </c>
      <c r="D18" s="131"/>
      <c r="E18" s="412" t="s">
        <v>111</v>
      </c>
      <c r="F18" s="410"/>
      <c r="G18" s="413"/>
      <c r="H18" s="136" t="s">
        <v>50</v>
      </c>
      <c r="I18" s="153">
        <v>1</v>
      </c>
      <c r="J18" s="139"/>
      <c r="K18" s="341"/>
    </row>
    <row r="19" spans="3:11" ht="16.5" customHeight="1">
      <c r="C19" s="216"/>
      <c r="D19" s="131"/>
      <c r="E19" s="390"/>
      <c r="F19" s="391"/>
      <c r="G19" s="392"/>
      <c r="H19" s="136"/>
      <c r="I19" s="153"/>
      <c r="J19" s="139"/>
      <c r="K19" s="341"/>
    </row>
    <row r="20" spans="3:11" ht="16.5" customHeight="1">
      <c r="C20" s="216">
        <v>1.5</v>
      </c>
      <c r="D20" s="131" t="s">
        <v>26</v>
      </c>
      <c r="E20" s="393" t="s">
        <v>27</v>
      </c>
      <c r="F20" s="394"/>
      <c r="G20" s="395"/>
      <c r="H20" s="136" t="s">
        <v>28</v>
      </c>
      <c r="I20" s="153">
        <v>1</v>
      </c>
      <c r="J20" s="139"/>
      <c r="K20" s="341"/>
    </row>
    <row r="21" spans="3:11" ht="16.5" customHeight="1">
      <c r="C21" s="216"/>
      <c r="D21" s="131"/>
      <c r="E21" s="412"/>
      <c r="F21" s="410"/>
      <c r="G21" s="413"/>
      <c r="H21" s="136"/>
      <c r="I21" s="137"/>
      <c r="J21" s="144"/>
      <c r="K21" s="344"/>
    </row>
    <row r="22" spans="3:11" ht="14.45" customHeight="1">
      <c r="C22" s="235">
        <v>1.6</v>
      </c>
      <c r="D22" s="236"/>
      <c r="E22" s="206" t="s">
        <v>214</v>
      </c>
      <c r="F22" s="205"/>
      <c r="G22" s="372"/>
      <c r="H22" s="201" t="s">
        <v>11</v>
      </c>
      <c r="I22" s="201">
        <v>1</v>
      </c>
      <c r="J22" s="139"/>
      <c r="K22" s="341"/>
    </row>
    <row r="23" spans="3:11" ht="14.45" customHeight="1">
      <c r="C23" s="235"/>
      <c r="D23" s="236"/>
      <c r="E23" s="206" t="s">
        <v>213</v>
      </c>
      <c r="F23" s="205"/>
      <c r="G23" s="372"/>
      <c r="H23" s="201"/>
      <c r="I23" s="201"/>
      <c r="J23" s="139"/>
      <c r="K23" s="341"/>
    </row>
    <row r="24" spans="3:11" ht="16.5" customHeight="1">
      <c r="C24" s="231"/>
      <c r="D24" s="70"/>
      <c r="E24" s="414"/>
      <c r="F24" s="415"/>
      <c r="G24" s="416"/>
      <c r="H24" s="56"/>
      <c r="I24" s="57"/>
      <c r="J24" s="101"/>
      <c r="K24" s="341"/>
    </row>
    <row r="25" spans="3:11" ht="16.5" customHeight="1">
      <c r="C25" s="216"/>
      <c r="D25" s="132">
        <v>8.4</v>
      </c>
      <c r="E25" s="390" t="s">
        <v>29</v>
      </c>
      <c r="F25" s="391"/>
      <c r="G25" s="392"/>
      <c r="H25" s="136"/>
      <c r="I25" s="137"/>
      <c r="J25" s="139"/>
      <c r="K25" s="341"/>
    </row>
    <row r="26" spans="3:11" ht="16.5" customHeight="1">
      <c r="C26" s="216"/>
      <c r="D26" s="131"/>
      <c r="E26" s="390"/>
      <c r="F26" s="391"/>
      <c r="G26" s="392"/>
      <c r="H26" s="136"/>
      <c r="I26" s="137"/>
      <c r="J26" s="148"/>
      <c r="K26" s="341"/>
    </row>
    <row r="27" spans="3:11" ht="16.5" customHeight="1">
      <c r="C27" s="216">
        <v>1.8</v>
      </c>
      <c r="D27" s="131" t="s">
        <v>30</v>
      </c>
      <c r="E27" s="393" t="s">
        <v>20</v>
      </c>
      <c r="F27" s="394"/>
      <c r="G27" s="395"/>
      <c r="H27" s="136" t="s">
        <v>118</v>
      </c>
      <c r="I27" s="137">
        <v>4</v>
      </c>
      <c r="J27" s="164"/>
      <c r="K27" s="341"/>
    </row>
    <row r="28" spans="3:11" ht="16.5" customHeight="1">
      <c r="C28" s="216"/>
      <c r="D28" s="131"/>
      <c r="E28" s="412"/>
      <c r="F28" s="410"/>
      <c r="G28" s="413"/>
      <c r="H28" s="136"/>
      <c r="I28" s="137"/>
      <c r="J28" s="164"/>
      <c r="K28" s="341"/>
    </row>
    <row r="29" spans="3:11" ht="16.5" customHeight="1">
      <c r="C29" s="216"/>
      <c r="D29" s="131" t="s">
        <v>31</v>
      </c>
      <c r="E29" s="393" t="s">
        <v>32</v>
      </c>
      <c r="F29" s="394"/>
      <c r="G29" s="395"/>
      <c r="H29" s="136"/>
      <c r="I29" s="137"/>
      <c r="J29" s="164"/>
      <c r="K29" s="341"/>
    </row>
    <row r="30" spans="3:11" ht="16.5" customHeight="1">
      <c r="C30" s="216"/>
      <c r="D30" s="131" t="s">
        <v>77</v>
      </c>
      <c r="E30" s="412" t="s">
        <v>103</v>
      </c>
      <c r="F30" s="410"/>
      <c r="G30" s="413"/>
      <c r="H30" s="136"/>
      <c r="I30" s="137"/>
      <c r="J30" s="164"/>
      <c r="K30" s="341"/>
    </row>
    <row r="31" spans="3:11" ht="16.5" customHeight="1">
      <c r="C31" s="216"/>
      <c r="D31" s="131"/>
      <c r="E31" s="393" t="s">
        <v>104</v>
      </c>
      <c r="F31" s="394"/>
      <c r="G31" s="395"/>
      <c r="H31" s="136" t="s">
        <v>118</v>
      </c>
      <c r="I31" s="137">
        <f>I27</f>
        <v>4</v>
      </c>
      <c r="J31" s="164"/>
      <c r="K31" s="341"/>
    </row>
    <row r="32" spans="3:11" ht="16.5" customHeight="1">
      <c r="C32" s="216"/>
      <c r="D32" s="131"/>
      <c r="E32" s="325"/>
      <c r="F32" s="326"/>
      <c r="G32" s="366"/>
      <c r="H32" s="136"/>
      <c r="I32" s="137"/>
      <c r="J32" s="164"/>
      <c r="K32" s="341"/>
    </row>
    <row r="33" spans="3:11" ht="16.5" customHeight="1">
      <c r="C33" s="216"/>
      <c r="D33" s="131"/>
      <c r="E33" s="325"/>
      <c r="F33" s="326"/>
      <c r="G33" s="366"/>
      <c r="H33" s="136"/>
      <c r="I33" s="137"/>
      <c r="J33" s="164"/>
      <c r="K33" s="341"/>
    </row>
    <row r="34" spans="3:11" ht="16.5" customHeight="1">
      <c r="C34" s="216"/>
      <c r="D34" s="131"/>
      <c r="E34" s="412"/>
      <c r="F34" s="410"/>
      <c r="G34" s="413"/>
      <c r="H34" s="136"/>
      <c r="I34" s="137"/>
      <c r="J34" s="164"/>
      <c r="K34" s="341"/>
    </row>
    <row r="35" spans="3:11" ht="32.25" customHeight="1">
      <c r="C35" s="216">
        <v>1.9</v>
      </c>
      <c r="D35" s="131" t="s">
        <v>190</v>
      </c>
      <c r="E35" s="423" t="s">
        <v>215</v>
      </c>
      <c r="F35" s="396"/>
      <c r="G35" s="424"/>
      <c r="H35" s="136" t="s">
        <v>118</v>
      </c>
      <c r="I35" s="137">
        <f>I31</f>
        <v>4</v>
      </c>
      <c r="J35" s="164"/>
      <c r="K35" s="341"/>
    </row>
    <row r="36" spans="3:11" ht="16.5" customHeight="1">
      <c r="C36" s="216"/>
      <c r="D36" s="131"/>
      <c r="E36" s="390"/>
      <c r="F36" s="391"/>
      <c r="G36" s="392"/>
      <c r="H36" s="136"/>
      <c r="I36" s="137"/>
      <c r="J36" s="164"/>
      <c r="K36" s="341"/>
    </row>
    <row r="37" spans="3:11" ht="16.5" customHeight="1">
      <c r="C37" s="217">
        <v>1.1000000000000001</v>
      </c>
      <c r="D37" s="131" t="s">
        <v>33</v>
      </c>
      <c r="E37" s="412" t="s">
        <v>34</v>
      </c>
      <c r="F37" s="410"/>
      <c r="G37" s="413"/>
      <c r="H37" s="136" t="s">
        <v>118</v>
      </c>
      <c r="I37" s="137">
        <f>I35</f>
        <v>4</v>
      </c>
      <c r="J37" s="164"/>
      <c r="K37" s="341"/>
    </row>
    <row r="38" spans="3:11" ht="16.5" customHeight="1">
      <c r="C38" s="216"/>
      <c r="D38" s="131"/>
      <c r="E38" s="393"/>
      <c r="F38" s="394"/>
      <c r="G38" s="395"/>
      <c r="H38" s="136"/>
      <c r="I38" s="137"/>
      <c r="J38" s="164"/>
      <c r="K38" s="341"/>
    </row>
    <row r="39" spans="3:11" ht="16.5" customHeight="1">
      <c r="C39" s="216">
        <v>1.1100000000000001</v>
      </c>
      <c r="D39" s="131" t="s">
        <v>35</v>
      </c>
      <c r="E39" s="393" t="s">
        <v>60</v>
      </c>
      <c r="F39" s="394"/>
      <c r="G39" s="395"/>
      <c r="H39" s="136" t="s">
        <v>118</v>
      </c>
      <c r="I39" s="137">
        <f>I37</f>
        <v>4</v>
      </c>
      <c r="J39" s="164"/>
      <c r="K39" s="341"/>
    </row>
    <row r="40" spans="3:11" ht="16.5" customHeight="1">
      <c r="C40" s="216"/>
      <c r="D40" s="131"/>
      <c r="E40" s="412"/>
      <c r="F40" s="410"/>
      <c r="G40" s="413"/>
      <c r="H40" s="136"/>
      <c r="I40" s="137"/>
      <c r="J40" s="164"/>
      <c r="K40" s="341"/>
    </row>
    <row r="41" spans="3:11" s="15" customFormat="1" ht="16.5" customHeight="1">
      <c r="C41" s="216">
        <v>1.1200000000000001</v>
      </c>
      <c r="D41" s="131" t="s">
        <v>190</v>
      </c>
      <c r="E41" s="393" t="s">
        <v>191</v>
      </c>
      <c r="F41" s="394"/>
      <c r="G41" s="395"/>
      <c r="H41" s="136" t="s">
        <v>118</v>
      </c>
      <c r="I41" s="137">
        <f>I39</f>
        <v>4</v>
      </c>
      <c r="J41" s="164"/>
      <c r="K41" s="341"/>
    </row>
    <row r="42" spans="3:11" s="15" customFormat="1" ht="16.5" customHeight="1">
      <c r="C42" s="216"/>
      <c r="D42" s="131"/>
      <c r="E42" s="325"/>
      <c r="F42" s="326"/>
      <c r="G42" s="366"/>
      <c r="H42" s="136"/>
      <c r="I42" s="137"/>
      <c r="J42" s="139"/>
      <c r="K42" s="341"/>
    </row>
    <row r="43" spans="3:11" s="15" customFormat="1" ht="16.5" customHeight="1">
      <c r="C43" s="216"/>
      <c r="D43" s="200">
        <v>8.5</v>
      </c>
      <c r="E43" s="419" t="s">
        <v>93</v>
      </c>
      <c r="F43" s="420"/>
      <c r="G43" s="421"/>
      <c r="H43" s="136"/>
      <c r="I43" s="137"/>
      <c r="J43" s="139"/>
      <c r="K43" s="341"/>
    </row>
    <row r="44" spans="3:11" s="15" customFormat="1" ht="16.5" customHeight="1">
      <c r="C44" s="216"/>
      <c r="D44" s="202" t="s">
        <v>15</v>
      </c>
      <c r="E44" s="203" t="s">
        <v>94</v>
      </c>
      <c r="F44" s="204"/>
      <c r="G44" s="373"/>
      <c r="H44" s="136"/>
      <c r="I44" s="137"/>
      <c r="J44" s="139"/>
      <c r="K44" s="341"/>
    </row>
    <row r="45" spans="3:11" s="15" customFormat="1" ht="16.5" customHeight="1">
      <c r="C45" s="216"/>
      <c r="D45" s="202" t="s">
        <v>61</v>
      </c>
      <c r="E45" s="203" t="s">
        <v>95</v>
      </c>
      <c r="F45" s="204"/>
      <c r="G45" s="373"/>
      <c r="H45" s="136"/>
      <c r="I45" s="137"/>
      <c r="J45" s="139"/>
      <c r="K45" s="341"/>
    </row>
    <row r="46" spans="3:11" s="15" customFormat="1" ht="16.5" customHeight="1">
      <c r="C46" s="216"/>
      <c r="D46" s="202"/>
      <c r="E46" s="203"/>
      <c r="F46" s="204"/>
      <c r="G46" s="373"/>
      <c r="H46" s="136"/>
      <c r="I46" s="137"/>
      <c r="J46" s="139"/>
      <c r="K46" s="341"/>
    </row>
    <row r="47" spans="3:11" s="15" customFormat="1" ht="16.5" customHeight="1">
      <c r="C47" s="216"/>
      <c r="D47" s="131"/>
      <c r="E47" s="206"/>
      <c r="F47" s="205"/>
      <c r="G47" s="372"/>
      <c r="H47" s="201"/>
      <c r="I47" s="137"/>
      <c r="J47" s="139"/>
      <c r="K47" s="341"/>
    </row>
    <row r="48" spans="3:11" s="15" customFormat="1" ht="16.5" customHeight="1">
      <c r="C48" s="216" t="s">
        <v>96</v>
      </c>
      <c r="D48" s="131"/>
      <c r="E48" s="206" t="s">
        <v>99</v>
      </c>
      <c r="F48" s="205"/>
      <c r="G48" s="372"/>
      <c r="H48" s="201" t="s">
        <v>79</v>
      </c>
      <c r="I48" s="201">
        <v>1</v>
      </c>
      <c r="J48" s="139">
        <v>20000</v>
      </c>
      <c r="K48" s="374">
        <f>SUM(I48*J48)</f>
        <v>20000</v>
      </c>
    </row>
    <row r="49" spans="3:11" s="15" customFormat="1" ht="16.5" customHeight="1">
      <c r="C49" s="216"/>
      <c r="D49" s="131"/>
      <c r="E49" s="206" t="s">
        <v>100</v>
      </c>
      <c r="F49" s="205"/>
      <c r="G49" s="372"/>
      <c r="H49" s="201"/>
      <c r="I49" s="201"/>
      <c r="J49" s="139"/>
      <c r="K49" s="374"/>
    </row>
    <row r="50" spans="3:11" s="15" customFormat="1" ht="16.5" customHeight="1">
      <c r="C50" s="216"/>
      <c r="D50" s="131"/>
      <c r="E50" s="206" t="s">
        <v>101</v>
      </c>
      <c r="F50" s="205"/>
      <c r="G50" s="372"/>
      <c r="H50" s="201" t="s">
        <v>12</v>
      </c>
      <c r="I50" s="212"/>
      <c r="J50" s="139">
        <f>SUM(J48*0.1)</f>
        <v>2000</v>
      </c>
      <c r="K50" s="374"/>
    </row>
    <row r="51" spans="3:11" s="15" customFormat="1" ht="16.5" customHeight="1">
      <c r="C51" s="216"/>
      <c r="D51" s="131"/>
      <c r="E51" s="206"/>
      <c r="F51" s="205"/>
      <c r="G51" s="372"/>
      <c r="H51" s="201"/>
      <c r="I51" s="212"/>
      <c r="J51" s="139"/>
      <c r="K51" s="375"/>
    </row>
    <row r="52" spans="3:11" s="15" customFormat="1" ht="16.5" customHeight="1">
      <c r="C52" s="216" t="s">
        <v>97</v>
      </c>
      <c r="D52" s="131"/>
      <c r="E52" s="14" t="s">
        <v>119</v>
      </c>
      <c r="F52" s="14"/>
      <c r="G52" s="14"/>
      <c r="H52" s="152" t="s">
        <v>81</v>
      </c>
      <c r="I52" s="201">
        <v>30</v>
      </c>
      <c r="J52" s="139"/>
      <c r="K52" s="341"/>
    </row>
    <row r="53" spans="3:11" s="15" customFormat="1" ht="16.5" customHeight="1">
      <c r="C53" s="216"/>
      <c r="D53" s="131"/>
      <c r="E53" s="327"/>
      <c r="F53" s="328"/>
      <c r="G53" s="343"/>
      <c r="H53" s="136"/>
      <c r="I53" s="137"/>
      <c r="J53" s="139"/>
      <c r="K53" s="341"/>
    </row>
    <row r="54" spans="3:11" s="15" customFormat="1" ht="16.5" customHeight="1">
      <c r="C54" s="216" t="s">
        <v>98</v>
      </c>
      <c r="D54" s="131"/>
      <c r="E54" s="327" t="s">
        <v>102</v>
      </c>
      <c r="F54" s="328"/>
      <c r="G54" s="343"/>
      <c r="H54" s="201" t="s">
        <v>79</v>
      </c>
      <c r="I54" s="201">
        <v>1</v>
      </c>
      <c r="J54" s="139">
        <v>10000</v>
      </c>
      <c r="K54" s="341">
        <f>SUM(I54*J54)</f>
        <v>10000</v>
      </c>
    </row>
    <row r="55" spans="3:11" s="15" customFormat="1" ht="16.5" customHeight="1">
      <c r="C55" s="216"/>
      <c r="D55" s="131"/>
      <c r="E55" s="206"/>
      <c r="F55" s="205"/>
      <c r="G55" s="372"/>
      <c r="H55" s="201"/>
      <c r="I55" s="212"/>
      <c r="J55" s="139"/>
      <c r="K55" s="341"/>
    </row>
    <row r="56" spans="3:11" s="15" customFormat="1" ht="16.5" customHeight="1">
      <c r="C56" s="216"/>
      <c r="D56" s="131"/>
      <c r="E56" s="325"/>
      <c r="F56" s="326"/>
      <c r="G56" s="366"/>
      <c r="H56" s="136"/>
      <c r="I56" s="137"/>
      <c r="J56" s="139"/>
      <c r="K56" s="342"/>
    </row>
    <row r="57" spans="3:11" s="15" customFormat="1" ht="16.5" customHeight="1" thickBot="1">
      <c r="C57" s="218"/>
      <c r="D57" s="219"/>
      <c r="E57" s="220" t="s">
        <v>80</v>
      </c>
      <c r="F57" s="221"/>
      <c r="G57" s="222"/>
      <c r="H57" s="223"/>
      <c r="I57" s="223"/>
      <c r="J57" s="224"/>
      <c r="K57" s="376"/>
    </row>
    <row r="58" spans="3:11" s="15" customFormat="1" ht="16.5" customHeight="1" thickTop="1">
      <c r="C58" s="237"/>
      <c r="D58" s="237"/>
      <c r="E58" s="141"/>
      <c r="F58" s="147"/>
      <c r="G58" s="147"/>
      <c r="H58" s="166"/>
      <c r="I58" s="166"/>
      <c r="J58" s="207"/>
      <c r="K58" s="215"/>
    </row>
    <row r="59" spans="3:11" ht="16.5" customHeight="1">
      <c r="D59" s="55"/>
      <c r="E59" s="55"/>
      <c r="F59" s="55"/>
      <c r="G59" s="55"/>
      <c r="H59" s="62"/>
      <c r="I59" s="18"/>
      <c r="J59" s="55"/>
      <c r="K59" s="55"/>
    </row>
    <row r="60" spans="3:11" ht="16.5" customHeight="1">
      <c r="D60" s="55"/>
      <c r="E60" s="55"/>
      <c r="F60" s="55"/>
      <c r="G60" s="55"/>
      <c r="H60" s="62"/>
      <c r="I60" s="18"/>
      <c r="J60" s="55"/>
      <c r="K60" s="55"/>
    </row>
    <row r="61" spans="3:11" ht="16.5" customHeight="1">
      <c r="D61" s="55"/>
      <c r="E61" s="55"/>
      <c r="F61" s="55"/>
      <c r="G61" s="55"/>
      <c r="H61" s="62"/>
      <c r="I61" s="18"/>
      <c r="J61" s="55"/>
      <c r="K61" s="55"/>
    </row>
    <row r="62" spans="3:11" ht="16.5" customHeight="1">
      <c r="D62" s="55"/>
      <c r="E62" s="55"/>
      <c r="F62" s="55"/>
      <c r="G62" s="55"/>
      <c r="H62" s="62"/>
      <c r="I62" s="18"/>
      <c r="J62" s="55"/>
      <c r="K62" s="55"/>
    </row>
    <row r="63" spans="3:11" ht="16.5" customHeight="1">
      <c r="D63" s="55"/>
      <c r="E63" s="55"/>
      <c r="F63" s="55"/>
      <c r="G63" s="55"/>
      <c r="H63" s="62"/>
      <c r="I63" s="18"/>
      <c r="J63" s="55"/>
      <c r="K63" s="55"/>
    </row>
    <row r="64" spans="3:11" ht="16.5" customHeight="1">
      <c r="D64" s="55"/>
      <c r="E64" s="55"/>
      <c r="F64" s="55"/>
      <c r="G64" s="55"/>
      <c r="H64" s="62"/>
      <c r="I64" s="18"/>
      <c r="J64" s="55"/>
      <c r="K64" s="55"/>
    </row>
    <row r="65" spans="4:11" ht="16.5" customHeight="1">
      <c r="D65" s="55"/>
      <c r="E65" s="55"/>
      <c r="F65" s="55"/>
      <c r="G65" s="55"/>
      <c r="H65" s="62"/>
      <c r="I65" s="18"/>
      <c r="J65" s="55"/>
      <c r="K65" s="55"/>
    </row>
    <row r="66" spans="4:11" ht="16.5" customHeight="1">
      <c r="D66" s="55"/>
      <c r="E66" s="55"/>
      <c r="F66" s="55"/>
      <c r="G66" s="55"/>
      <c r="H66" s="62"/>
      <c r="I66" s="18"/>
      <c r="J66" s="55"/>
      <c r="K66" s="55"/>
    </row>
    <row r="67" spans="4:11" ht="16.5" customHeight="1">
      <c r="D67" s="55"/>
      <c r="E67" s="55"/>
      <c r="F67" s="55"/>
      <c r="G67" s="55"/>
      <c r="H67" s="62"/>
      <c r="I67" s="18"/>
      <c r="J67" s="55"/>
      <c r="K67" s="55"/>
    </row>
    <row r="68" spans="4:11" ht="16.5" customHeight="1">
      <c r="D68" s="55"/>
      <c r="E68" s="55"/>
      <c r="F68" s="55"/>
      <c r="G68" s="55"/>
      <c r="H68" s="62"/>
      <c r="I68" s="18"/>
      <c r="J68" s="55"/>
      <c r="K68" s="55"/>
    </row>
    <row r="69" spans="4:11" ht="16.5" customHeight="1">
      <c r="D69" s="55"/>
      <c r="E69" s="55"/>
      <c r="F69" s="55"/>
      <c r="G69" s="55"/>
      <c r="H69" s="62"/>
      <c r="I69" s="18"/>
      <c r="J69" s="55"/>
      <c r="K69" s="55"/>
    </row>
    <row r="70" spans="4:11" ht="16.5" customHeight="1">
      <c r="D70" s="55"/>
      <c r="E70" s="55"/>
      <c r="F70" s="55"/>
      <c r="G70" s="55"/>
      <c r="H70" s="62"/>
      <c r="I70" s="18"/>
      <c r="J70" s="55"/>
      <c r="K70" s="55"/>
    </row>
    <row r="71" spans="4:11" ht="16.5" customHeight="1">
      <c r="D71" s="55"/>
      <c r="E71" s="55"/>
      <c r="F71" s="55"/>
      <c r="G71" s="55"/>
      <c r="H71" s="62"/>
      <c r="I71" s="18"/>
      <c r="J71" s="55"/>
      <c r="K71" s="55"/>
    </row>
    <row r="72" spans="4:11" ht="16.5" customHeight="1">
      <c r="D72" s="55"/>
      <c r="E72" s="55"/>
      <c r="F72" s="55"/>
      <c r="G72" s="55"/>
      <c r="H72" s="62"/>
      <c r="I72" s="18"/>
      <c r="J72" s="55"/>
      <c r="K72" s="55"/>
    </row>
    <row r="73" spans="4:11" ht="16.5" customHeight="1">
      <c r="D73" s="55"/>
      <c r="E73" s="55"/>
      <c r="F73" s="55"/>
      <c r="G73" s="55"/>
      <c r="H73" s="62"/>
      <c r="I73" s="18"/>
      <c r="J73" s="55"/>
      <c r="K73" s="55"/>
    </row>
    <row r="74" spans="4:11" ht="16.5" customHeight="1">
      <c r="D74" s="55"/>
      <c r="E74" s="55"/>
      <c r="F74" s="55"/>
      <c r="G74" s="55"/>
      <c r="H74" s="62"/>
      <c r="I74" s="18"/>
      <c r="J74" s="55"/>
      <c r="K74" s="55"/>
    </row>
    <row r="75" spans="4:11" ht="16.5" customHeight="1">
      <c r="D75" s="55"/>
      <c r="E75" s="55"/>
      <c r="F75" s="55"/>
      <c r="G75" s="55"/>
      <c r="H75" s="62"/>
      <c r="I75" s="18"/>
      <c r="J75" s="55"/>
      <c r="K75" s="55"/>
    </row>
    <row r="76" spans="4:11" ht="16.5" customHeight="1">
      <c r="D76" s="55"/>
      <c r="E76" s="55"/>
      <c r="F76" s="55"/>
      <c r="G76" s="55"/>
      <c r="H76" s="62"/>
      <c r="I76" s="18"/>
      <c r="J76" s="55"/>
      <c r="K76" s="55"/>
    </row>
    <row r="77" spans="4:11" ht="16.5" customHeight="1">
      <c r="D77" s="55"/>
      <c r="E77" s="55"/>
      <c r="F77" s="55"/>
      <c r="G77" s="55"/>
      <c r="H77" s="62"/>
      <c r="I77" s="18"/>
      <c r="J77" s="55"/>
      <c r="K77" s="55"/>
    </row>
    <row r="78" spans="4:11" ht="16.5" customHeight="1">
      <c r="D78" s="55"/>
      <c r="E78" s="55"/>
      <c r="F78" s="55"/>
      <c r="G78" s="55"/>
      <c r="H78" s="62"/>
      <c r="I78" s="18"/>
      <c r="J78" s="55"/>
      <c r="K78" s="55"/>
    </row>
    <row r="79" spans="4:11" ht="16.5" customHeight="1">
      <c r="D79" s="55"/>
      <c r="E79" s="55"/>
      <c r="F79" s="55"/>
      <c r="G79" s="55"/>
      <c r="H79" s="62"/>
      <c r="I79" s="18"/>
      <c r="J79" s="55"/>
      <c r="K79" s="55"/>
    </row>
    <row r="80" spans="4:11" ht="16.5" customHeight="1">
      <c r="D80" s="55"/>
      <c r="E80" s="55"/>
      <c r="F80" s="55"/>
      <c r="G80" s="55"/>
      <c r="H80" s="62"/>
      <c r="I80" s="18"/>
      <c r="J80" s="55"/>
      <c r="K80" s="55"/>
    </row>
    <row r="81" spans="4:11" ht="16.5" customHeight="1">
      <c r="D81" s="55"/>
      <c r="E81" s="55"/>
      <c r="F81" s="55"/>
      <c r="G81" s="55"/>
      <c r="H81" s="62"/>
      <c r="I81" s="18"/>
      <c r="J81" s="55"/>
      <c r="K81" s="55"/>
    </row>
    <row r="82" spans="4:11" ht="16.5" customHeight="1">
      <c r="D82" s="55"/>
      <c r="E82" s="55"/>
      <c r="F82" s="55"/>
      <c r="G82" s="55"/>
      <c r="H82" s="62"/>
      <c r="I82" s="18"/>
      <c r="J82" s="55"/>
      <c r="K82" s="55"/>
    </row>
    <row r="83" spans="4:11" ht="16.5" customHeight="1">
      <c r="D83" s="55"/>
      <c r="E83" s="55"/>
      <c r="F83" s="55"/>
      <c r="G83" s="55"/>
      <c r="H83" s="62"/>
      <c r="I83" s="18"/>
      <c r="J83" s="55"/>
      <c r="K83" s="55"/>
    </row>
    <row r="84" spans="4:11" ht="16.5" customHeight="1">
      <c r="D84" s="55"/>
      <c r="E84" s="55"/>
      <c r="F84" s="55"/>
      <c r="G84" s="55"/>
      <c r="H84" s="62"/>
      <c r="I84" s="18"/>
      <c r="J84" s="55"/>
      <c r="K84" s="55"/>
    </row>
    <row r="85" spans="4:11" ht="16.5" customHeight="1">
      <c r="D85" s="55"/>
      <c r="E85" s="55"/>
      <c r="F85" s="55"/>
      <c r="G85" s="55"/>
      <c r="H85" s="62"/>
      <c r="I85" s="18"/>
      <c r="J85" s="55"/>
      <c r="K85" s="55"/>
    </row>
    <row r="86" spans="4:11" ht="16.5" customHeight="1">
      <c r="D86" s="55"/>
      <c r="E86" s="55"/>
      <c r="F86" s="55"/>
      <c r="G86" s="55"/>
      <c r="H86" s="62"/>
      <c r="I86" s="18"/>
      <c r="J86" s="55"/>
      <c r="K86" s="55"/>
    </row>
    <row r="87" spans="4:11" ht="16.5" customHeight="1">
      <c r="D87" s="55"/>
      <c r="E87" s="55"/>
      <c r="F87" s="55"/>
      <c r="G87" s="55"/>
      <c r="H87" s="62"/>
      <c r="I87" s="18"/>
      <c r="J87" s="55"/>
      <c r="K87" s="55"/>
    </row>
    <row r="88" spans="4:11" ht="16.5" customHeight="1">
      <c r="D88" s="55"/>
      <c r="E88" s="55"/>
      <c r="F88" s="55"/>
      <c r="G88" s="55"/>
      <c r="H88" s="62"/>
      <c r="I88" s="18"/>
      <c r="J88" s="55"/>
      <c r="K88" s="55"/>
    </row>
    <row r="89" spans="4:11" ht="16.5" customHeight="1">
      <c r="D89" s="55"/>
      <c r="E89" s="55"/>
      <c r="F89" s="55"/>
      <c r="G89" s="55"/>
      <c r="H89" s="62"/>
      <c r="I89" s="18"/>
      <c r="J89" s="55"/>
      <c r="K89" s="55"/>
    </row>
    <row r="90" spans="4:11" ht="16.5" customHeight="1">
      <c r="D90" s="55"/>
      <c r="E90" s="55"/>
      <c r="F90" s="55"/>
      <c r="G90" s="55"/>
      <c r="H90" s="62"/>
      <c r="I90" s="18"/>
      <c r="J90" s="55"/>
      <c r="K90" s="55"/>
    </row>
    <row r="91" spans="4:11" ht="16.5" customHeight="1">
      <c r="D91" s="55"/>
      <c r="E91" s="55"/>
      <c r="F91" s="55"/>
      <c r="G91" s="55"/>
      <c r="H91" s="62"/>
      <c r="I91" s="18"/>
      <c r="J91" s="55"/>
      <c r="K91" s="55"/>
    </row>
    <row r="92" spans="4:11" ht="16.5" customHeight="1">
      <c r="D92" s="55"/>
      <c r="E92" s="55"/>
      <c r="F92" s="55"/>
      <c r="G92" s="55"/>
      <c r="H92" s="62"/>
      <c r="I92" s="18"/>
      <c r="J92" s="55"/>
      <c r="K92" s="55"/>
    </row>
    <row r="93" spans="4:11" ht="16.5" customHeight="1">
      <c r="D93" s="55"/>
      <c r="E93" s="55"/>
      <c r="F93" s="55"/>
      <c r="G93" s="55"/>
      <c r="H93" s="62"/>
      <c r="I93" s="18"/>
      <c r="J93" s="55"/>
      <c r="K93" s="55"/>
    </row>
    <row r="94" spans="4:11" ht="16.5" customHeight="1">
      <c r="D94" s="55"/>
      <c r="E94" s="55"/>
      <c r="F94" s="55"/>
      <c r="G94" s="55"/>
      <c r="H94" s="62"/>
      <c r="I94" s="18"/>
      <c r="J94" s="55"/>
      <c r="K94" s="55"/>
    </row>
    <row r="95" spans="4:11" ht="16.5" customHeight="1">
      <c r="D95" s="55"/>
      <c r="E95" s="55"/>
      <c r="F95" s="55"/>
      <c r="G95" s="55"/>
      <c r="H95" s="62"/>
      <c r="I95" s="18"/>
      <c r="J95" s="55"/>
      <c r="K95" s="55"/>
    </row>
    <row r="96" spans="4:11" ht="16.5" customHeight="1">
      <c r="D96" s="55"/>
      <c r="E96" s="55"/>
      <c r="F96" s="55"/>
      <c r="G96" s="55"/>
      <c r="H96" s="62"/>
      <c r="I96" s="18"/>
      <c r="J96" s="55"/>
      <c r="K96" s="55"/>
    </row>
    <row r="97" spans="4:11" ht="16.5" customHeight="1">
      <c r="D97" s="55"/>
      <c r="E97" s="55"/>
      <c r="F97" s="55"/>
      <c r="G97" s="55"/>
      <c r="H97" s="62"/>
      <c r="I97" s="18"/>
      <c r="J97" s="55"/>
      <c r="K97" s="55"/>
    </row>
    <row r="98" spans="4:11" ht="16.5" customHeight="1">
      <c r="D98" s="55"/>
      <c r="E98" s="55"/>
      <c r="F98" s="55"/>
      <c r="G98" s="55"/>
      <c r="H98" s="62"/>
      <c r="I98" s="18"/>
      <c r="J98" s="55"/>
      <c r="K98" s="55"/>
    </row>
    <row r="99" spans="4:11" ht="16.5" customHeight="1">
      <c r="D99" s="55"/>
      <c r="E99" s="55"/>
      <c r="F99" s="55"/>
      <c r="G99" s="55"/>
      <c r="H99" s="62"/>
      <c r="I99" s="18"/>
      <c r="J99" s="55"/>
      <c r="K99" s="55"/>
    </row>
    <row r="100" spans="4:11" ht="16.5" customHeight="1">
      <c r="D100" s="55"/>
      <c r="E100" s="55"/>
      <c r="F100" s="55"/>
      <c r="G100" s="55"/>
      <c r="H100" s="62"/>
      <c r="I100" s="18"/>
      <c r="J100" s="55"/>
      <c r="K100" s="55"/>
    </row>
    <row r="101" spans="4:11" ht="16.5" customHeight="1">
      <c r="D101" s="55"/>
      <c r="E101" s="55"/>
      <c r="F101" s="55"/>
      <c r="G101" s="55"/>
      <c r="H101" s="62"/>
      <c r="I101" s="18"/>
      <c r="J101" s="55"/>
      <c r="K101" s="55"/>
    </row>
    <row r="102" spans="4:11" ht="16.5" customHeight="1">
      <c r="D102" s="55"/>
      <c r="E102" s="55"/>
      <c r="F102" s="55"/>
      <c r="G102" s="55"/>
      <c r="H102" s="62"/>
      <c r="I102" s="18"/>
      <c r="J102" s="55"/>
      <c r="K102" s="55"/>
    </row>
    <row r="103" spans="4:11" ht="16.5" customHeight="1">
      <c r="D103" s="55"/>
      <c r="E103" s="55"/>
      <c r="F103" s="55"/>
      <c r="G103" s="55"/>
      <c r="H103" s="62"/>
      <c r="I103" s="18"/>
      <c r="J103" s="55"/>
      <c r="K103" s="55"/>
    </row>
    <row r="104" spans="4:11" ht="16.5" customHeight="1">
      <c r="D104" s="55"/>
      <c r="E104" s="55"/>
      <c r="F104" s="55"/>
      <c r="G104" s="55"/>
      <c r="H104" s="62"/>
      <c r="I104" s="18"/>
      <c r="J104" s="55"/>
      <c r="K104" s="55"/>
    </row>
    <row r="105" spans="4:11" ht="16.5" customHeight="1">
      <c r="D105" s="55"/>
      <c r="E105" s="55"/>
      <c r="F105" s="55"/>
      <c r="G105" s="55"/>
      <c r="H105" s="62"/>
      <c r="I105" s="18"/>
      <c r="J105" s="55"/>
      <c r="K105" s="55"/>
    </row>
    <row r="106" spans="4:11" ht="16.5" customHeight="1">
      <c r="D106" s="55"/>
      <c r="E106" s="55"/>
      <c r="F106" s="55"/>
      <c r="G106" s="55"/>
      <c r="H106" s="62"/>
      <c r="I106" s="18"/>
      <c r="J106" s="55"/>
      <c r="K106" s="55"/>
    </row>
    <row r="107" spans="4:11" ht="16.5" customHeight="1">
      <c r="D107" s="55"/>
      <c r="E107" s="55"/>
      <c r="F107" s="55"/>
      <c r="G107" s="55"/>
      <c r="H107" s="62"/>
      <c r="I107" s="18"/>
      <c r="J107" s="55"/>
      <c r="K107" s="55"/>
    </row>
    <row r="108" spans="4:11" ht="16.5" customHeight="1">
      <c r="D108" s="55"/>
      <c r="E108" s="55"/>
      <c r="F108" s="55"/>
      <c r="G108" s="55"/>
      <c r="H108" s="62"/>
      <c r="I108" s="18"/>
      <c r="J108" s="55"/>
      <c r="K108" s="55"/>
    </row>
    <row r="109" spans="4:11" ht="16.5" customHeight="1">
      <c r="D109" s="55"/>
      <c r="E109" s="55"/>
      <c r="F109" s="55"/>
      <c r="G109" s="55"/>
      <c r="H109" s="62"/>
      <c r="I109" s="18"/>
      <c r="J109" s="55"/>
      <c r="K109" s="55"/>
    </row>
    <row r="110" spans="4:11" ht="16.5" customHeight="1">
      <c r="D110" s="55"/>
      <c r="E110" s="55"/>
      <c r="F110" s="55"/>
      <c r="G110" s="55"/>
      <c r="H110" s="62"/>
      <c r="I110" s="18"/>
      <c r="J110" s="55"/>
      <c r="K110" s="55"/>
    </row>
    <row r="111" spans="4:11" ht="16.5" customHeight="1">
      <c r="D111" s="55"/>
      <c r="E111" s="55"/>
      <c r="F111" s="55"/>
      <c r="G111" s="55"/>
      <c r="H111" s="62"/>
      <c r="I111" s="18"/>
      <c r="J111" s="55"/>
      <c r="K111" s="55"/>
    </row>
    <row r="112" spans="4:11" ht="16.5" customHeight="1">
      <c r="D112" s="55"/>
      <c r="E112" s="55"/>
      <c r="F112" s="55"/>
      <c r="G112" s="55"/>
      <c r="H112" s="62"/>
      <c r="I112" s="18"/>
      <c r="J112" s="55"/>
      <c r="K112" s="55"/>
    </row>
    <row r="113" spans="4:11" ht="16.5" customHeight="1">
      <c r="D113" s="55"/>
      <c r="E113" s="55"/>
      <c r="F113" s="55"/>
      <c r="G113" s="55"/>
      <c r="H113" s="62"/>
      <c r="I113" s="18"/>
      <c r="J113" s="55"/>
      <c r="K113" s="55"/>
    </row>
    <row r="114" spans="4:11" ht="16.5" customHeight="1">
      <c r="D114" s="55"/>
      <c r="E114" s="55"/>
      <c r="F114" s="55"/>
      <c r="G114" s="55"/>
      <c r="H114" s="62"/>
      <c r="I114" s="18"/>
      <c r="J114" s="55"/>
      <c r="K114" s="55"/>
    </row>
    <row r="115" spans="4:11" ht="16.5" customHeight="1">
      <c r="D115" s="55"/>
      <c r="E115" s="55"/>
      <c r="F115" s="55"/>
      <c r="G115" s="55"/>
      <c r="H115" s="62"/>
      <c r="I115" s="18"/>
      <c r="J115" s="55"/>
      <c r="K115" s="55"/>
    </row>
    <row r="116" spans="4:11" ht="16.5" customHeight="1">
      <c r="D116" s="55"/>
      <c r="E116" s="55"/>
      <c r="F116" s="55"/>
      <c r="G116" s="55"/>
      <c r="H116" s="62"/>
      <c r="I116" s="18"/>
      <c r="J116" s="55"/>
      <c r="K116" s="55"/>
    </row>
    <row r="117" spans="4:11" ht="16.5" customHeight="1">
      <c r="D117" s="55"/>
      <c r="E117" s="55"/>
      <c r="F117" s="55"/>
      <c r="G117" s="55"/>
      <c r="H117" s="62"/>
      <c r="I117" s="18"/>
      <c r="J117" s="55"/>
      <c r="K117" s="55"/>
    </row>
    <row r="118" spans="4:11" ht="16.5" customHeight="1">
      <c r="D118" s="55"/>
      <c r="E118" s="55"/>
      <c r="F118" s="55"/>
      <c r="G118" s="55"/>
      <c r="H118" s="62"/>
      <c r="I118" s="18"/>
      <c r="J118" s="55"/>
      <c r="K118" s="55"/>
    </row>
    <row r="119" spans="4:11" ht="16.5" customHeight="1">
      <c r="D119" s="55"/>
      <c r="E119" s="55"/>
      <c r="F119" s="55"/>
      <c r="G119" s="55"/>
      <c r="H119" s="62"/>
      <c r="I119" s="18"/>
      <c r="J119" s="55"/>
      <c r="K119" s="55"/>
    </row>
    <row r="120" spans="4:11" ht="16.5" customHeight="1">
      <c r="D120" s="55"/>
      <c r="E120" s="55"/>
      <c r="F120" s="55"/>
      <c r="G120" s="55"/>
      <c r="H120" s="62"/>
      <c r="I120" s="18"/>
      <c r="J120" s="55"/>
      <c r="K120" s="55"/>
    </row>
    <row r="121" spans="4:11" ht="16.5" customHeight="1">
      <c r="D121" s="55"/>
      <c r="E121" s="55"/>
      <c r="F121" s="55"/>
      <c r="G121" s="55"/>
      <c r="H121" s="62"/>
      <c r="I121" s="18"/>
      <c r="J121" s="55"/>
      <c r="K121" s="55"/>
    </row>
    <row r="122" spans="4:11" ht="16.5" customHeight="1">
      <c r="D122" s="55"/>
      <c r="E122" s="55"/>
      <c r="F122" s="55"/>
      <c r="G122" s="55"/>
      <c r="H122" s="62"/>
      <c r="I122" s="18"/>
      <c r="J122" s="55"/>
      <c r="K122" s="55"/>
    </row>
    <row r="123" spans="4:11" ht="16.5" customHeight="1">
      <c r="D123" s="55"/>
      <c r="E123" s="55"/>
      <c r="F123" s="55"/>
      <c r="G123" s="55"/>
      <c r="H123" s="62"/>
      <c r="I123" s="18"/>
      <c r="J123" s="55"/>
      <c r="K123" s="55"/>
    </row>
    <row r="124" spans="4:11" ht="16.5" customHeight="1">
      <c r="D124" s="55"/>
      <c r="E124" s="55"/>
      <c r="F124" s="55"/>
      <c r="G124" s="55"/>
      <c r="H124" s="62"/>
      <c r="I124" s="18"/>
      <c r="J124" s="55"/>
      <c r="K124" s="55"/>
    </row>
    <row r="125" spans="4:11" ht="16.5" customHeight="1">
      <c r="D125" s="55"/>
      <c r="E125" s="55"/>
      <c r="F125" s="55"/>
      <c r="G125" s="55"/>
      <c r="H125" s="62"/>
      <c r="I125" s="18"/>
      <c r="J125" s="55"/>
      <c r="K125" s="55"/>
    </row>
    <row r="126" spans="4:11" ht="16.5" customHeight="1">
      <c r="D126" s="55"/>
      <c r="E126" s="55"/>
      <c r="F126" s="55"/>
      <c r="G126" s="55"/>
      <c r="H126" s="62"/>
      <c r="I126" s="18"/>
      <c r="J126" s="55"/>
      <c r="K126" s="55"/>
    </row>
    <row r="127" spans="4:11" ht="16.5" customHeight="1">
      <c r="D127" s="55"/>
      <c r="E127" s="55"/>
      <c r="F127" s="55"/>
      <c r="G127" s="55"/>
      <c r="H127" s="62"/>
      <c r="I127" s="66"/>
      <c r="J127" s="55"/>
      <c r="K127" s="55"/>
    </row>
    <row r="128" spans="4:11" ht="16.5" customHeight="1">
      <c r="D128" s="55"/>
      <c r="E128" s="55"/>
      <c r="F128" s="55"/>
      <c r="G128" s="55"/>
      <c r="H128" s="62"/>
      <c r="I128" s="66"/>
      <c r="J128" s="55"/>
      <c r="K128" s="55"/>
    </row>
    <row r="129" spans="4:11" ht="16.5" customHeight="1">
      <c r="D129" s="55"/>
      <c r="E129" s="55"/>
      <c r="F129" s="55"/>
      <c r="G129" s="55"/>
      <c r="H129" s="62"/>
      <c r="I129" s="66"/>
      <c r="J129" s="55"/>
      <c r="K129" s="55"/>
    </row>
    <row r="130" spans="4:11" ht="16.5" customHeight="1">
      <c r="D130" s="55"/>
      <c r="E130" s="55"/>
      <c r="F130" s="55"/>
      <c r="G130" s="55"/>
      <c r="H130" s="62"/>
      <c r="I130" s="66"/>
      <c r="J130" s="55"/>
      <c r="K130" s="55"/>
    </row>
    <row r="131" spans="4:11" ht="16.5" customHeight="1">
      <c r="D131" s="55"/>
      <c r="E131" s="55"/>
      <c r="F131" s="55"/>
      <c r="G131" s="55"/>
      <c r="H131" s="62"/>
      <c r="I131" s="66"/>
      <c r="J131" s="55"/>
      <c r="K131" s="55"/>
    </row>
    <row r="132" spans="4:11" ht="16.5" customHeight="1">
      <c r="D132" s="55"/>
      <c r="E132" s="55"/>
      <c r="F132" s="55"/>
      <c r="G132" s="55"/>
      <c r="H132" s="62"/>
      <c r="I132" s="66"/>
      <c r="J132" s="55"/>
      <c r="K132" s="55"/>
    </row>
    <row r="133" spans="4:11" ht="16.5" customHeight="1">
      <c r="D133" s="55"/>
      <c r="E133" s="55"/>
      <c r="F133" s="55"/>
      <c r="G133" s="55"/>
      <c r="H133" s="62"/>
      <c r="I133" s="66"/>
      <c r="J133" s="55"/>
      <c r="K133" s="55"/>
    </row>
    <row r="134" spans="4:11" ht="16.5" customHeight="1">
      <c r="D134" s="55"/>
      <c r="E134" s="55"/>
      <c r="F134" s="55"/>
      <c r="G134" s="55"/>
      <c r="H134" s="62"/>
      <c r="I134" s="66"/>
      <c r="J134" s="55"/>
      <c r="K134" s="55"/>
    </row>
    <row r="135" spans="4:11" ht="16.5" customHeight="1">
      <c r="D135" s="55"/>
      <c r="E135" s="55"/>
      <c r="F135" s="55"/>
      <c r="G135" s="55"/>
      <c r="H135" s="62"/>
      <c r="I135" s="66"/>
      <c r="J135" s="55"/>
      <c r="K135" s="55"/>
    </row>
    <row r="136" spans="4:11" ht="16.5" customHeight="1">
      <c r="D136" s="55"/>
      <c r="E136" s="55"/>
      <c r="F136" s="55"/>
      <c r="G136" s="55"/>
      <c r="H136" s="62"/>
      <c r="I136" s="66"/>
      <c r="J136" s="55"/>
      <c r="K136" s="55"/>
    </row>
    <row r="137" spans="4:11" ht="16.5" customHeight="1">
      <c r="D137" s="55"/>
      <c r="E137" s="55"/>
      <c r="F137" s="55"/>
      <c r="G137" s="55"/>
      <c r="H137" s="62"/>
      <c r="I137" s="66"/>
      <c r="J137" s="55"/>
      <c r="K137" s="55"/>
    </row>
    <row r="138" spans="4:11" ht="16.5" customHeight="1">
      <c r="D138" s="55"/>
      <c r="E138" s="55"/>
      <c r="F138" s="55"/>
      <c r="G138" s="55"/>
      <c r="H138" s="62"/>
      <c r="I138" s="66"/>
      <c r="J138" s="55"/>
      <c r="K138" s="55"/>
    </row>
    <row r="139" spans="4:11" ht="16.5" customHeight="1">
      <c r="D139" s="55"/>
      <c r="E139" s="55"/>
      <c r="F139" s="55"/>
      <c r="G139" s="55"/>
      <c r="H139" s="62"/>
      <c r="I139" s="66"/>
      <c r="J139" s="55"/>
      <c r="K139" s="55"/>
    </row>
    <row r="140" spans="4:11" ht="16.5" customHeight="1">
      <c r="D140" s="55"/>
      <c r="E140" s="55"/>
      <c r="F140" s="55"/>
      <c r="G140" s="55"/>
      <c r="H140" s="62"/>
      <c r="I140" s="66"/>
      <c r="J140" s="55"/>
      <c r="K140" s="55"/>
    </row>
    <row r="141" spans="4:11" ht="16.5" customHeight="1">
      <c r="D141" s="55"/>
      <c r="E141" s="55"/>
      <c r="F141" s="55"/>
      <c r="G141" s="55"/>
      <c r="H141" s="62"/>
      <c r="I141" s="66"/>
      <c r="J141" s="55"/>
      <c r="K141" s="55"/>
    </row>
    <row r="142" spans="4:11" ht="16.5" customHeight="1">
      <c r="D142" s="55"/>
      <c r="E142" s="55"/>
      <c r="F142" s="55"/>
      <c r="G142" s="55"/>
      <c r="H142" s="62"/>
      <c r="I142" s="66"/>
      <c r="J142" s="55"/>
      <c r="K142" s="55"/>
    </row>
    <row r="143" spans="4:11" ht="16.5" customHeight="1">
      <c r="D143" s="55"/>
      <c r="E143" s="55"/>
      <c r="F143" s="55"/>
      <c r="G143" s="55"/>
      <c r="H143" s="62"/>
      <c r="I143" s="66"/>
      <c r="J143" s="55"/>
      <c r="K143" s="55"/>
    </row>
    <row r="144" spans="4:11" ht="16.5" customHeight="1">
      <c r="D144" s="55"/>
      <c r="E144" s="55"/>
      <c r="F144" s="55"/>
      <c r="G144" s="55"/>
      <c r="H144" s="62"/>
      <c r="I144" s="66"/>
      <c r="J144" s="55"/>
      <c r="K144" s="55"/>
    </row>
    <row r="145" spans="4:11" ht="16.5" customHeight="1">
      <c r="D145" s="55"/>
      <c r="E145" s="55"/>
      <c r="F145" s="55"/>
      <c r="G145" s="55"/>
      <c r="H145" s="62"/>
      <c r="I145" s="66"/>
      <c r="J145" s="55"/>
      <c r="K145" s="55"/>
    </row>
    <row r="146" spans="4:11" ht="16.5" customHeight="1">
      <c r="D146" s="55"/>
      <c r="E146" s="55"/>
      <c r="F146" s="55"/>
      <c r="G146" s="55"/>
      <c r="H146" s="62"/>
      <c r="I146" s="66"/>
      <c r="J146" s="55"/>
      <c r="K146" s="55"/>
    </row>
    <row r="147" spans="4:11" ht="16.5" customHeight="1">
      <c r="D147" s="55"/>
      <c r="E147" s="55"/>
      <c r="F147" s="55"/>
      <c r="G147" s="55"/>
      <c r="H147" s="62"/>
      <c r="I147" s="66"/>
      <c r="J147" s="55"/>
      <c r="K147" s="55"/>
    </row>
    <row r="148" spans="4:11" ht="16.5" customHeight="1">
      <c r="I148" s="43"/>
    </row>
    <row r="149" spans="4:11" ht="16.5" customHeight="1">
      <c r="I149" s="43"/>
    </row>
    <row r="150" spans="4:11" ht="16.5" customHeight="1">
      <c r="I150" s="43"/>
    </row>
    <row r="151" spans="4:11" ht="16.5" customHeight="1">
      <c r="I151" s="43"/>
    </row>
  </sheetData>
  <mergeCells count="40">
    <mergeCell ref="E9:G9"/>
    <mergeCell ref="E11:G11"/>
    <mergeCell ref="E28:G28"/>
    <mergeCell ref="E26:G26"/>
    <mergeCell ref="E27:G27"/>
    <mergeCell ref="E16:G16"/>
    <mergeCell ref="E13:G13"/>
    <mergeCell ref="E20:G20"/>
    <mergeCell ref="E19:G19"/>
    <mergeCell ref="E21:G21"/>
    <mergeCell ref="E24:G24"/>
    <mergeCell ref="E25:G25"/>
    <mergeCell ref="C2:K2"/>
    <mergeCell ref="E15:G15"/>
    <mergeCell ref="E18:G18"/>
    <mergeCell ref="E17:G17"/>
    <mergeCell ref="J3:J4"/>
    <mergeCell ref="K3:K4"/>
    <mergeCell ref="H3:H4"/>
    <mergeCell ref="C3:C4"/>
    <mergeCell ref="I3:I4"/>
    <mergeCell ref="E12:G12"/>
    <mergeCell ref="E10:G10"/>
    <mergeCell ref="E3:G4"/>
    <mergeCell ref="E5:G5"/>
    <mergeCell ref="E8:G8"/>
    <mergeCell ref="E7:G7"/>
    <mergeCell ref="E6:G6"/>
    <mergeCell ref="E29:G29"/>
    <mergeCell ref="E40:G40"/>
    <mergeCell ref="E43:G43"/>
    <mergeCell ref="E41:G41"/>
    <mergeCell ref="E39:G39"/>
    <mergeCell ref="E37:G37"/>
    <mergeCell ref="E38:G38"/>
    <mergeCell ref="E34:G34"/>
    <mergeCell ref="E36:G36"/>
    <mergeCell ref="E30:G30"/>
    <mergeCell ref="E35:G35"/>
    <mergeCell ref="E31:G31"/>
  </mergeCells>
  <phoneticPr fontId="11" type="noConversion"/>
  <printOptions horizontalCentered="1" verticalCentered="1"/>
  <pageMargins left="0.19685039370078741" right="0.19685039370078741" top="0.19685039370078741" bottom="0.19685039370078741" header="0.59055118110236227" footer="0.39370078740157483"/>
  <pageSetup paperSize="9" scale="8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31"/>
  <sheetViews>
    <sheetView view="pageBreakPreview" zoomScaleNormal="100" zoomScaleSheetLayoutView="100" workbookViewId="0">
      <selection activeCell="J66" sqref="J66"/>
    </sheetView>
  </sheetViews>
  <sheetFormatPr defaultColWidth="12.42578125" defaultRowHeight="16.5" customHeight="1"/>
  <cols>
    <col min="1" max="1" width="2.28515625" style="1" customWidth="1"/>
    <col min="2" max="2" width="7.42578125" style="1" customWidth="1"/>
    <col min="3" max="3" width="9" style="1" customWidth="1"/>
    <col min="4" max="4" width="15.140625" style="15" customWidth="1"/>
    <col min="5" max="5" width="15.28515625" style="15" customWidth="1"/>
    <col min="6" max="6" width="29.140625" style="15" customWidth="1"/>
    <col min="7" max="7" width="9" style="1" customWidth="1"/>
    <col min="8" max="8" width="11.7109375" style="20" customWidth="1"/>
    <col min="9" max="9" width="11.7109375" style="1" customWidth="1"/>
    <col min="10" max="10" width="13.85546875" style="1" customWidth="1"/>
    <col min="11" max="16384" width="12.42578125" style="1"/>
  </cols>
  <sheetData>
    <row r="1" spans="2:10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ht="15.75" thickBot="1">
      <c r="B2" s="425" t="s">
        <v>212</v>
      </c>
      <c r="C2" s="389"/>
      <c r="D2" s="389"/>
      <c r="E2" s="389"/>
      <c r="F2" s="389"/>
      <c r="G2" s="389"/>
      <c r="H2" s="389"/>
      <c r="I2" s="389"/>
      <c r="J2" s="389"/>
    </row>
    <row r="3" spans="2:10" ht="15.75" customHeight="1" thickTop="1">
      <c r="B3" s="399" t="s">
        <v>59</v>
      </c>
      <c r="C3" s="225" t="s">
        <v>13</v>
      </c>
      <c r="D3" s="401" t="s">
        <v>1</v>
      </c>
      <c r="E3" s="402"/>
      <c r="F3" s="403"/>
      <c r="G3" s="407" t="s">
        <v>2</v>
      </c>
      <c r="H3" s="407" t="s">
        <v>3</v>
      </c>
      <c r="I3" s="407" t="s">
        <v>4</v>
      </c>
      <c r="J3" s="397" t="s">
        <v>5</v>
      </c>
    </row>
    <row r="4" spans="2:10" ht="30">
      <c r="B4" s="400"/>
      <c r="C4" s="130" t="s">
        <v>14</v>
      </c>
      <c r="D4" s="404"/>
      <c r="E4" s="405"/>
      <c r="F4" s="406"/>
      <c r="G4" s="408"/>
      <c r="H4" s="432"/>
      <c r="I4" s="432"/>
      <c r="J4" s="398"/>
    </row>
    <row r="5" spans="2:10" ht="14.25">
      <c r="B5" s="216"/>
      <c r="C5" s="157" t="s">
        <v>15</v>
      </c>
      <c r="D5" s="133"/>
      <c r="E5" s="134"/>
      <c r="F5" s="135"/>
      <c r="G5" s="158"/>
      <c r="H5" s="162"/>
      <c r="I5" s="160"/>
      <c r="J5" s="340"/>
    </row>
    <row r="6" spans="2:10" s="10" customFormat="1" ht="15">
      <c r="B6" s="226">
        <v>2</v>
      </c>
      <c r="C6" s="154" t="s">
        <v>120</v>
      </c>
      <c r="D6" s="145" t="s">
        <v>121</v>
      </c>
      <c r="E6" s="143"/>
      <c r="F6" s="359"/>
      <c r="G6" s="152"/>
      <c r="H6" s="163"/>
      <c r="I6" s="164"/>
      <c r="J6" s="341"/>
    </row>
    <row r="7" spans="2:10" s="10" customFormat="1" ht="15">
      <c r="B7" s="226"/>
      <c r="C7" s="154"/>
      <c r="D7" s="145"/>
      <c r="E7" s="143"/>
      <c r="F7" s="359"/>
      <c r="G7" s="152"/>
      <c r="H7" s="163"/>
      <c r="I7" s="164"/>
      <c r="J7" s="341"/>
    </row>
    <row r="8" spans="2:10" s="10" customFormat="1" ht="15">
      <c r="B8" s="226">
        <v>2.1</v>
      </c>
      <c r="C8" s="154"/>
      <c r="D8" s="145" t="s">
        <v>84</v>
      </c>
      <c r="E8" s="143"/>
      <c r="F8" s="359"/>
      <c r="G8" s="152"/>
      <c r="H8" s="163"/>
      <c r="I8" s="164"/>
      <c r="J8" s="341"/>
    </row>
    <row r="9" spans="2:10" s="10" customFormat="1" ht="15">
      <c r="B9" s="226"/>
      <c r="C9" s="154"/>
      <c r="D9" s="145"/>
      <c r="E9" s="143"/>
      <c r="F9" s="359"/>
      <c r="G9" s="152"/>
      <c r="H9" s="163"/>
      <c r="I9" s="164"/>
      <c r="J9" s="342"/>
    </row>
    <row r="10" spans="2:10" s="10" customFormat="1" ht="14.25">
      <c r="B10" s="226" t="s">
        <v>36</v>
      </c>
      <c r="C10" s="154"/>
      <c r="D10" s="142" t="s">
        <v>83</v>
      </c>
      <c r="E10" s="143"/>
      <c r="F10" s="359"/>
      <c r="G10" s="152" t="s">
        <v>7</v>
      </c>
      <c r="H10" s="332">
        <f>165+320+350+320+(181*8)</f>
        <v>2603</v>
      </c>
      <c r="I10" s="164"/>
      <c r="J10" s="341"/>
    </row>
    <row r="11" spans="2:10" s="10" customFormat="1" ht="15">
      <c r="B11" s="226"/>
      <c r="C11" s="154"/>
      <c r="D11" s="145"/>
      <c r="E11" s="143"/>
      <c r="F11" s="359"/>
      <c r="G11" s="152"/>
      <c r="H11" s="163"/>
      <c r="I11" s="164"/>
      <c r="J11" s="341"/>
    </row>
    <row r="12" spans="2:10" s="10" customFormat="1" ht="14.25">
      <c r="B12" s="226"/>
      <c r="C12" s="154"/>
      <c r="D12" s="142"/>
      <c r="E12" s="143"/>
      <c r="F12" s="359"/>
      <c r="G12" s="152"/>
      <c r="H12" s="163"/>
      <c r="I12" s="164"/>
      <c r="J12" s="341"/>
    </row>
    <row r="13" spans="2:10" s="10" customFormat="1" ht="14.25">
      <c r="B13" s="226"/>
      <c r="C13" s="154"/>
      <c r="D13" s="142"/>
      <c r="E13" s="143"/>
      <c r="F13" s="359"/>
      <c r="G13" s="152"/>
      <c r="H13" s="163"/>
      <c r="I13" s="164"/>
      <c r="J13" s="342"/>
    </row>
    <row r="14" spans="2:10" s="10" customFormat="1" ht="15">
      <c r="B14" s="226"/>
      <c r="C14" s="154"/>
      <c r="D14" s="146"/>
      <c r="E14" s="141"/>
      <c r="F14" s="334"/>
      <c r="G14" s="152"/>
      <c r="H14" s="163"/>
      <c r="I14" s="164"/>
      <c r="J14" s="341"/>
    </row>
    <row r="15" spans="2:10" s="10" customFormat="1" ht="15">
      <c r="B15" s="226"/>
      <c r="C15" s="131"/>
      <c r="D15" s="140"/>
      <c r="E15" s="143"/>
      <c r="F15" s="359"/>
      <c r="G15" s="136"/>
      <c r="H15" s="165"/>
      <c r="I15" s="139"/>
      <c r="J15" s="341"/>
    </row>
    <row r="16" spans="2:10" s="10" customFormat="1" ht="14.25">
      <c r="B16" s="226"/>
      <c r="C16" s="131"/>
      <c r="D16" s="146"/>
      <c r="E16" s="328"/>
      <c r="F16" s="334"/>
      <c r="G16" s="136"/>
      <c r="H16" s="165"/>
      <c r="I16" s="144"/>
      <c r="J16" s="341"/>
    </row>
    <row r="17" spans="2:10" s="10" customFormat="1" ht="15">
      <c r="B17" s="226"/>
      <c r="C17" s="132"/>
      <c r="D17" s="146"/>
      <c r="E17" s="141"/>
      <c r="F17" s="355"/>
      <c r="G17" s="136"/>
      <c r="H17" s="165"/>
      <c r="I17" s="139"/>
      <c r="J17" s="341"/>
    </row>
    <row r="18" spans="2:10" s="10" customFormat="1" ht="15">
      <c r="B18" s="226"/>
      <c r="C18" s="132"/>
      <c r="D18" s="146"/>
      <c r="E18" s="141"/>
      <c r="F18" s="355"/>
      <c r="G18" s="136"/>
      <c r="H18" s="165"/>
      <c r="I18" s="139"/>
      <c r="J18" s="341"/>
    </row>
    <row r="19" spans="2:10" s="10" customFormat="1" ht="14.25">
      <c r="B19" s="226"/>
      <c r="C19" s="131"/>
      <c r="D19" s="146"/>
      <c r="E19" s="147"/>
      <c r="F19" s="334"/>
      <c r="G19" s="136"/>
      <c r="H19" s="165"/>
      <c r="I19" s="144"/>
      <c r="J19" s="341"/>
    </row>
    <row r="20" spans="2:10" s="10" customFormat="1" ht="14.25">
      <c r="B20" s="226"/>
      <c r="C20" s="131"/>
      <c r="D20" s="146"/>
      <c r="E20" s="166"/>
      <c r="F20" s="334"/>
      <c r="G20" s="136"/>
      <c r="H20" s="165"/>
      <c r="I20" s="139"/>
      <c r="J20" s="341"/>
    </row>
    <row r="21" spans="2:10" s="10" customFormat="1" ht="15">
      <c r="B21" s="226"/>
      <c r="C21" s="131"/>
      <c r="D21" s="146"/>
      <c r="E21" s="141"/>
      <c r="F21" s="355"/>
      <c r="G21" s="136"/>
      <c r="H21" s="238"/>
      <c r="I21" s="239"/>
      <c r="J21" s="344"/>
    </row>
    <row r="22" spans="2:10" s="10" customFormat="1" ht="14.25">
      <c r="B22" s="226"/>
      <c r="C22" s="131"/>
      <c r="D22" s="146"/>
      <c r="E22" s="147"/>
      <c r="F22" s="334"/>
      <c r="G22" s="136"/>
      <c r="H22" s="165"/>
      <c r="I22" s="139"/>
      <c r="J22" s="341"/>
    </row>
    <row r="23" spans="2:10" s="10" customFormat="1" ht="15">
      <c r="B23" s="226"/>
      <c r="C23" s="152"/>
      <c r="D23" s="145"/>
      <c r="E23" s="143"/>
      <c r="F23" s="359"/>
      <c r="G23" s="152"/>
      <c r="H23" s="165"/>
      <c r="I23" s="144"/>
      <c r="J23" s="341"/>
    </row>
    <row r="24" spans="2:10" s="10" customFormat="1" ht="15">
      <c r="B24" s="226"/>
      <c r="C24" s="152"/>
      <c r="D24" s="140"/>
      <c r="E24" s="141"/>
      <c r="F24" s="334"/>
      <c r="G24" s="370"/>
      <c r="H24" s="165"/>
      <c r="I24" s="139"/>
      <c r="J24" s="341"/>
    </row>
    <row r="25" spans="2:10" s="10" customFormat="1" ht="14.25">
      <c r="B25" s="226"/>
      <c r="C25" s="152"/>
      <c r="D25" s="142"/>
      <c r="E25" s="143"/>
      <c r="F25" s="359"/>
      <c r="G25" s="370"/>
      <c r="H25" s="165"/>
      <c r="I25" s="139"/>
      <c r="J25" s="341"/>
    </row>
    <row r="26" spans="2:10" s="10" customFormat="1" ht="15">
      <c r="B26" s="226"/>
      <c r="C26" s="167"/>
      <c r="D26" s="146"/>
      <c r="E26" s="168"/>
      <c r="F26" s="355"/>
      <c r="G26" s="368"/>
      <c r="H26" s="165"/>
      <c r="I26" s="144"/>
      <c r="J26" s="341"/>
    </row>
    <row r="27" spans="2:10" s="10" customFormat="1" ht="14.25">
      <c r="B27" s="226"/>
      <c r="C27" s="136"/>
      <c r="D27" s="146"/>
      <c r="E27" s="166"/>
      <c r="F27" s="334"/>
      <c r="G27" s="368"/>
      <c r="H27" s="165"/>
      <c r="I27" s="139"/>
      <c r="J27" s="341"/>
    </row>
    <row r="28" spans="2:10" s="10" customFormat="1" ht="15">
      <c r="B28" s="226"/>
      <c r="C28" s="136"/>
      <c r="D28" s="146"/>
      <c r="E28" s="168"/>
      <c r="F28" s="355"/>
      <c r="G28" s="180"/>
      <c r="H28" s="169"/>
      <c r="I28" s="170"/>
      <c r="J28" s="341"/>
    </row>
    <row r="29" spans="2:10" s="10" customFormat="1" ht="15">
      <c r="B29" s="226"/>
      <c r="C29" s="167"/>
      <c r="D29" s="146"/>
      <c r="E29" s="168"/>
      <c r="F29" s="355"/>
      <c r="G29" s="180"/>
      <c r="H29" s="238"/>
      <c r="I29" s="239"/>
      <c r="J29" s="341"/>
    </row>
    <row r="30" spans="2:10" s="10" customFormat="1" ht="14.25">
      <c r="B30" s="228"/>
      <c r="C30" s="173"/>
      <c r="D30" s="142"/>
      <c r="E30" s="143"/>
      <c r="F30" s="359"/>
      <c r="G30" s="173"/>
      <c r="H30" s="173"/>
      <c r="I30" s="173"/>
      <c r="J30" s="341"/>
    </row>
    <row r="31" spans="2:10" s="10" customFormat="1" ht="14.25">
      <c r="B31" s="228"/>
      <c r="C31" s="173"/>
      <c r="D31" s="142"/>
      <c r="E31" s="143"/>
      <c r="F31" s="359"/>
      <c r="G31" s="173"/>
      <c r="H31" s="173"/>
      <c r="I31" s="173"/>
      <c r="J31" s="341"/>
    </row>
    <row r="32" spans="2:10" s="10" customFormat="1" ht="14.25">
      <c r="B32" s="228"/>
      <c r="C32" s="173"/>
      <c r="D32" s="142"/>
      <c r="E32" s="143"/>
      <c r="F32" s="359"/>
      <c r="G32" s="173"/>
      <c r="H32" s="173"/>
      <c r="I32" s="173"/>
      <c r="J32" s="341"/>
    </row>
    <row r="33" spans="2:10" s="10" customFormat="1" ht="14.25">
      <c r="B33" s="228"/>
      <c r="C33" s="173"/>
      <c r="D33" s="142"/>
      <c r="E33" s="143"/>
      <c r="F33" s="359"/>
      <c r="G33" s="173"/>
      <c r="H33" s="173"/>
      <c r="I33" s="173"/>
      <c r="J33" s="341"/>
    </row>
    <row r="34" spans="2:10" s="10" customFormat="1" ht="14.25">
      <c r="B34" s="228"/>
      <c r="C34" s="173"/>
      <c r="D34" s="142"/>
      <c r="E34" s="143"/>
      <c r="F34" s="359"/>
      <c r="G34" s="173"/>
      <c r="H34" s="173"/>
      <c r="I34" s="173"/>
      <c r="J34" s="341"/>
    </row>
    <row r="35" spans="2:10" s="10" customFormat="1" ht="14.25">
      <c r="B35" s="228"/>
      <c r="C35" s="173"/>
      <c r="D35" s="142"/>
      <c r="E35" s="143"/>
      <c r="F35" s="359"/>
      <c r="G35" s="173"/>
      <c r="H35" s="173"/>
      <c r="I35" s="173"/>
      <c r="J35" s="341"/>
    </row>
    <row r="36" spans="2:10" s="10" customFormat="1" ht="14.25">
      <c r="B36" s="228"/>
      <c r="C36" s="173"/>
      <c r="D36" s="142"/>
      <c r="E36" s="143"/>
      <c r="F36" s="359"/>
      <c r="G36" s="173"/>
      <c r="H36" s="173"/>
      <c r="I36" s="173"/>
      <c r="J36" s="341"/>
    </row>
    <row r="37" spans="2:10" s="10" customFormat="1" ht="14.25">
      <c r="B37" s="228"/>
      <c r="C37" s="173"/>
      <c r="D37" s="142"/>
      <c r="E37" s="143"/>
      <c r="F37" s="359"/>
      <c r="G37" s="173"/>
      <c r="H37" s="173"/>
      <c r="I37" s="173"/>
      <c r="J37" s="341"/>
    </row>
    <row r="38" spans="2:10" s="10" customFormat="1" ht="14.25">
      <c r="B38" s="228"/>
      <c r="C38" s="173"/>
      <c r="D38" s="142"/>
      <c r="E38" s="143"/>
      <c r="F38" s="359"/>
      <c r="G38" s="173"/>
      <c r="H38" s="173"/>
      <c r="I38" s="173"/>
      <c r="J38" s="341"/>
    </row>
    <row r="39" spans="2:10" s="10" customFormat="1" ht="14.25">
      <c r="B39" s="228"/>
      <c r="C39" s="173"/>
      <c r="D39" s="142"/>
      <c r="E39" s="143"/>
      <c r="F39" s="359"/>
      <c r="G39" s="173"/>
      <c r="H39" s="173"/>
      <c r="I39" s="173"/>
      <c r="J39" s="341"/>
    </row>
    <row r="40" spans="2:10" s="10" customFormat="1" ht="14.25">
      <c r="B40" s="228"/>
      <c r="C40" s="173"/>
      <c r="D40" s="142"/>
      <c r="E40" s="143"/>
      <c r="F40" s="359"/>
      <c r="G40" s="173"/>
      <c r="H40" s="173"/>
      <c r="I40" s="173"/>
      <c r="J40" s="341"/>
    </row>
    <row r="41" spans="2:10" s="10" customFormat="1" ht="14.25">
      <c r="B41" s="228"/>
      <c r="C41" s="173"/>
      <c r="D41" s="142"/>
      <c r="E41" s="143"/>
      <c r="F41" s="359"/>
      <c r="G41" s="173"/>
      <c r="H41" s="173"/>
      <c r="I41" s="173"/>
      <c r="J41" s="341"/>
    </row>
    <row r="42" spans="2:10" s="10" customFormat="1" ht="14.25">
      <c r="B42" s="228"/>
      <c r="C42" s="173"/>
      <c r="D42" s="142"/>
      <c r="E42" s="143"/>
      <c r="F42" s="359"/>
      <c r="G42" s="173"/>
      <c r="H42" s="173"/>
      <c r="I42" s="173"/>
      <c r="J42" s="341"/>
    </row>
    <row r="43" spans="2:10" s="10" customFormat="1" ht="14.25">
      <c r="B43" s="228"/>
      <c r="C43" s="173"/>
      <c r="D43" s="142"/>
      <c r="E43" s="143"/>
      <c r="F43" s="359"/>
      <c r="G43" s="173"/>
      <c r="H43" s="173"/>
      <c r="I43" s="173"/>
      <c r="J43" s="341"/>
    </row>
    <row r="44" spans="2:10" s="10" customFormat="1" ht="14.25">
      <c r="B44" s="228"/>
      <c r="C44" s="173"/>
      <c r="D44" s="142"/>
      <c r="E44" s="143"/>
      <c r="F44" s="359"/>
      <c r="G44" s="173"/>
      <c r="H44" s="173"/>
      <c r="I44" s="173"/>
      <c r="J44" s="341"/>
    </row>
    <row r="45" spans="2:10" s="10" customFormat="1" ht="14.25">
      <c r="B45" s="228"/>
      <c r="C45" s="173"/>
      <c r="D45" s="142"/>
      <c r="E45" s="143"/>
      <c r="F45" s="359"/>
      <c r="G45" s="173"/>
      <c r="H45" s="173"/>
      <c r="I45" s="173"/>
      <c r="J45" s="341"/>
    </row>
    <row r="46" spans="2:10" s="10" customFormat="1" ht="14.25">
      <c r="B46" s="228"/>
      <c r="C46" s="173"/>
      <c r="D46" s="142"/>
      <c r="E46" s="143"/>
      <c r="F46" s="359"/>
      <c r="G46" s="173"/>
      <c r="H46" s="173"/>
      <c r="I46" s="173"/>
      <c r="J46" s="341"/>
    </row>
    <row r="47" spans="2:10" s="10" customFormat="1" ht="14.25">
      <c r="B47" s="228"/>
      <c r="C47" s="173"/>
      <c r="D47" s="142"/>
      <c r="E47" s="143"/>
      <c r="F47" s="359"/>
      <c r="G47" s="173"/>
      <c r="H47" s="173"/>
      <c r="I47" s="173"/>
      <c r="J47" s="341"/>
    </row>
    <row r="48" spans="2:10" s="10" customFormat="1" ht="14.25" customHeight="1">
      <c r="B48" s="228"/>
      <c r="C48" s="173"/>
      <c r="D48" s="142"/>
      <c r="E48" s="143"/>
      <c r="F48" s="359"/>
      <c r="G48" s="173"/>
      <c r="H48" s="173"/>
      <c r="I48" s="173"/>
      <c r="J48" s="431"/>
    </row>
    <row r="49" spans="2:10" s="10" customFormat="1" ht="14.25" customHeight="1">
      <c r="B49" s="228"/>
      <c r="C49" s="173"/>
      <c r="D49" s="142"/>
      <c r="E49" s="143"/>
      <c r="F49" s="359"/>
      <c r="G49" s="173"/>
      <c r="H49" s="173"/>
      <c r="I49" s="173"/>
      <c r="J49" s="431"/>
    </row>
    <row r="50" spans="2:10" s="10" customFormat="1" ht="14.25" customHeight="1">
      <c r="B50" s="228"/>
      <c r="C50" s="173"/>
      <c r="D50" s="142"/>
      <c r="E50" s="143"/>
      <c r="F50" s="359"/>
      <c r="G50" s="173"/>
      <c r="H50" s="173"/>
      <c r="I50" s="173"/>
      <c r="J50" s="430"/>
    </row>
    <row r="51" spans="2:10" s="10" customFormat="1" ht="14.25" customHeight="1">
      <c r="B51" s="228"/>
      <c r="C51" s="173"/>
      <c r="D51" s="142"/>
      <c r="E51" s="143"/>
      <c r="F51" s="359"/>
      <c r="G51" s="173"/>
      <c r="H51" s="173"/>
      <c r="I51" s="173"/>
      <c r="J51" s="430"/>
    </row>
    <row r="52" spans="2:10" s="10" customFormat="1" ht="14.25">
      <c r="B52" s="228"/>
      <c r="C52" s="173"/>
      <c r="D52" s="142"/>
      <c r="E52" s="143"/>
      <c r="F52" s="359"/>
      <c r="G52" s="173"/>
      <c r="H52" s="173"/>
      <c r="I52" s="173"/>
      <c r="J52" s="341"/>
    </row>
    <row r="53" spans="2:10" s="10" customFormat="1" ht="14.25">
      <c r="B53" s="228"/>
      <c r="C53" s="173"/>
      <c r="D53" s="142"/>
      <c r="E53" s="143"/>
      <c r="F53" s="359"/>
      <c r="G53" s="173"/>
      <c r="H53" s="173"/>
      <c r="I53" s="173"/>
      <c r="J53" s="341"/>
    </row>
    <row r="54" spans="2:10" s="10" customFormat="1" ht="14.25">
      <c r="B54" s="228"/>
      <c r="C54" s="173"/>
      <c r="D54" s="142"/>
      <c r="E54" s="143"/>
      <c r="F54" s="359"/>
      <c r="G54" s="173"/>
      <c r="H54" s="173"/>
      <c r="I54" s="173"/>
      <c r="J54" s="341"/>
    </row>
    <row r="55" spans="2:10" s="10" customFormat="1" ht="14.25">
      <c r="B55" s="228"/>
      <c r="C55" s="173"/>
      <c r="D55" s="142"/>
      <c r="E55" s="143"/>
      <c r="F55" s="359"/>
      <c r="G55" s="173"/>
      <c r="H55" s="173"/>
      <c r="I55" s="173"/>
      <c r="J55" s="341"/>
    </row>
    <row r="56" spans="2:10" s="10" customFormat="1" ht="14.25">
      <c r="B56" s="228"/>
      <c r="C56" s="173"/>
      <c r="D56" s="142"/>
      <c r="E56" s="143"/>
      <c r="F56" s="359"/>
      <c r="G56" s="173"/>
      <c r="H56" s="173"/>
      <c r="I56" s="173"/>
      <c r="J56" s="342"/>
    </row>
    <row r="57" spans="2:10" s="10" customFormat="1" ht="14.25">
      <c r="B57" s="228"/>
      <c r="C57" s="173"/>
      <c r="D57" s="142"/>
      <c r="E57" s="143"/>
      <c r="F57" s="359"/>
      <c r="G57" s="173"/>
      <c r="H57" s="173"/>
      <c r="I57" s="173"/>
      <c r="J57" s="341"/>
    </row>
    <row r="58" spans="2:10" s="10" customFormat="1" ht="14.25" customHeight="1">
      <c r="B58" s="228"/>
      <c r="C58" s="173"/>
      <c r="D58" s="142"/>
      <c r="E58" s="143"/>
      <c r="F58" s="359"/>
      <c r="G58" s="173"/>
      <c r="H58" s="173"/>
      <c r="I58" s="173"/>
      <c r="J58" s="430"/>
    </row>
    <row r="59" spans="2:10" s="10" customFormat="1" ht="14.25" customHeight="1">
      <c r="B59" s="228"/>
      <c r="C59" s="173"/>
      <c r="D59" s="142"/>
      <c r="E59" s="143"/>
      <c r="F59" s="359"/>
      <c r="G59" s="173"/>
      <c r="H59" s="173"/>
      <c r="I59" s="173"/>
      <c r="J59" s="430"/>
    </row>
    <row r="60" spans="2:10" s="10" customFormat="1" ht="14.25">
      <c r="B60" s="228"/>
      <c r="C60" s="173"/>
      <c r="D60" s="142"/>
      <c r="E60" s="143"/>
      <c r="F60" s="359"/>
      <c r="G60" s="173"/>
      <c r="H60" s="173"/>
      <c r="I60" s="173"/>
      <c r="J60" s="341"/>
    </row>
    <row r="61" spans="2:10" s="10" customFormat="1" ht="14.25">
      <c r="B61" s="228"/>
      <c r="C61" s="173"/>
      <c r="D61" s="142"/>
      <c r="E61" s="143"/>
      <c r="F61" s="359"/>
      <c r="G61" s="173"/>
      <c r="H61" s="173"/>
      <c r="I61" s="173"/>
      <c r="J61" s="341"/>
    </row>
    <row r="62" spans="2:10" s="10" customFormat="1" ht="14.25">
      <c r="B62" s="228"/>
      <c r="C62" s="173"/>
      <c r="D62" s="142"/>
      <c r="E62" s="143"/>
      <c r="F62" s="359"/>
      <c r="G62" s="173"/>
      <c r="H62" s="173"/>
      <c r="I62" s="173"/>
      <c r="J62" s="341"/>
    </row>
    <row r="63" spans="2:10" s="10" customFormat="1" ht="15">
      <c r="B63" s="226"/>
      <c r="C63" s="136"/>
      <c r="D63" s="146"/>
      <c r="E63" s="168"/>
      <c r="F63" s="355"/>
      <c r="G63" s="180"/>
      <c r="H63" s="169"/>
      <c r="I63" s="170"/>
      <c r="J63" s="341"/>
    </row>
    <row r="64" spans="2:10" s="10" customFormat="1" ht="15.75" thickBot="1">
      <c r="B64" s="226"/>
      <c r="C64" s="167"/>
      <c r="D64" s="146"/>
      <c r="E64" s="168"/>
      <c r="F64" s="355"/>
      <c r="G64" s="180"/>
      <c r="H64" s="171"/>
      <c r="I64" s="172"/>
      <c r="J64" s="342"/>
    </row>
    <row r="65" spans="2:10" s="10" customFormat="1" ht="15" thickTop="1">
      <c r="B65" s="246"/>
      <c r="C65" s="247"/>
      <c r="D65" s="241"/>
      <c r="E65" s="241"/>
      <c r="F65" s="247"/>
      <c r="G65" s="247"/>
      <c r="H65" s="248"/>
      <c r="I65" s="249"/>
      <c r="J65" s="371"/>
    </row>
    <row r="66" spans="2:10" s="10" customFormat="1" ht="14.25">
      <c r="B66" s="250" t="s">
        <v>6</v>
      </c>
      <c r="C66" s="180"/>
      <c r="D66" s="143"/>
      <c r="E66" s="143"/>
      <c r="F66" s="143"/>
      <c r="G66" s="180"/>
      <c r="H66" s="251"/>
      <c r="I66" s="358"/>
      <c r="J66" s="341"/>
    </row>
    <row r="67" spans="2:10" ht="15" thickBot="1">
      <c r="B67" s="242"/>
      <c r="C67" s="243"/>
      <c r="D67" s="244"/>
      <c r="E67" s="244"/>
      <c r="F67" s="243"/>
      <c r="G67" s="243"/>
      <c r="H67" s="245"/>
      <c r="I67" s="252"/>
      <c r="J67" s="354"/>
    </row>
    <row r="68" spans="2:10" thickTop="1">
      <c r="B68" s="2"/>
      <c r="C68" s="29"/>
      <c r="D68" s="3"/>
      <c r="E68" s="28"/>
      <c r="F68" s="29"/>
      <c r="G68" s="29"/>
      <c r="H68" s="81"/>
      <c r="I68" s="3"/>
      <c r="J68" s="3"/>
    </row>
    <row r="69" spans="2:10" ht="15.75">
      <c r="B69" s="2"/>
      <c r="C69" s="29"/>
      <c r="D69" s="42"/>
      <c r="E69" s="80"/>
      <c r="F69" s="80"/>
      <c r="G69" s="29"/>
      <c r="H69" s="81"/>
      <c r="I69" s="3"/>
      <c r="J69" s="3"/>
    </row>
    <row r="70" spans="2:10" ht="15">
      <c r="B70" s="2"/>
      <c r="C70" s="29"/>
      <c r="D70" s="25"/>
      <c r="E70" s="25"/>
      <c r="F70" s="25"/>
      <c r="G70" s="36"/>
      <c r="H70" s="81"/>
      <c r="I70" s="49"/>
      <c r="J70" s="72"/>
    </row>
    <row r="71" spans="2:10" ht="15.75">
      <c r="B71" s="2"/>
      <c r="C71" s="23"/>
      <c r="D71" s="32"/>
      <c r="E71" s="33"/>
      <c r="F71" s="23"/>
      <c r="G71" s="3"/>
      <c r="H71" s="81"/>
      <c r="I71" s="3"/>
      <c r="J71" s="3"/>
    </row>
    <row r="72" spans="2:10" ht="15.75">
      <c r="B72" s="2"/>
      <c r="C72" s="23"/>
      <c r="D72" s="3"/>
      <c r="E72" s="33"/>
      <c r="F72" s="23"/>
      <c r="G72" s="29"/>
      <c r="H72" s="81"/>
      <c r="I72" s="3"/>
      <c r="J72" s="3"/>
    </row>
    <row r="73" spans="2:10" ht="15">
      <c r="B73" s="2"/>
      <c r="C73" s="3"/>
      <c r="D73" s="3"/>
      <c r="E73" s="29"/>
      <c r="F73" s="3"/>
      <c r="G73" s="29"/>
      <c r="H73" s="81"/>
      <c r="I73" s="49"/>
      <c r="J73" s="49"/>
    </row>
    <row r="74" spans="2:10" ht="15">
      <c r="B74" s="2"/>
      <c r="C74" s="3"/>
      <c r="D74" s="3"/>
      <c r="E74" s="3"/>
      <c r="F74" s="3"/>
      <c r="G74" s="29"/>
      <c r="H74" s="81"/>
      <c r="I74" s="49"/>
      <c r="J74" s="72"/>
    </row>
    <row r="75" spans="2:10" ht="15.75">
      <c r="B75" s="2"/>
      <c r="C75" s="29"/>
      <c r="D75" s="3"/>
      <c r="E75" s="23"/>
      <c r="F75" s="23"/>
      <c r="G75" s="3"/>
      <c r="H75" s="81"/>
      <c r="I75" s="3"/>
      <c r="J75" s="3"/>
    </row>
    <row r="76" spans="2:10" ht="15">
      <c r="B76" s="2"/>
      <c r="C76" s="3"/>
      <c r="D76" s="3"/>
      <c r="E76" s="3"/>
      <c r="F76" s="3"/>
      <c r="G76" s="29"/>
      <c r="H76" s="81"/>
      <c r="I76" s="3"/>
      <c r="J76" s="3"/>
    </row>
    <row r="77" spans="2:10" ht="15">
      <c r="B77" s="2"/>
      <c r="C77" s="3"/>
      <c r="D77" s="3"/>
      <c r="E77" s="3"/>
      <c r="F77" s="3"/>
      <c r="G77" s="29"/>
      <c r="H77" s="81"/>
      <c r="I77" s="3"/>
      <c r="J77" s="3"/>
    </row>
    <row r="78" spans="2:10" ht="15">
      <c r="B78" s="2"/>
      <c r="C78" s="3"/>
      <c r="D78" s="14"/>
      <c r="E78" s="14"/>
      <c r="F78" s="14"/>
      <c r="G78" s="2"/>
      <c r="H78" s="81"/>
      <c r="I78" s="49"/>
      <c r="J78" s="72"/>
    </row>
    <row r="79" spans="2:10" ht="15">
      <c r="B79" s="2"/>
      <c r="C79" s="3"/>
      <c r="D79" s="3"/>
      <c r="E79" s="3"/>
      <c r="F79" s="3"/>
      <c r="G79" s="29"/>
      <c r="H79" s="81"/>
      <c r="I79" s="3"/>
      <c r="J79" s="3"/>
    </row>
    <row r="80" spans="2:10" ht="15.75">
      <c r="B80" s="2"/>
      <c r="C80" s="3"/>
      <c r="D80" s="3"/>
      <c r="E80" s="23"/>
      <c r="F80" s="23"/>
      <c r="G80" s="29"/>
      <c r="H80" s="81"/>
      <c r="I80" s="3"/>
      <c r="J80" s="3"/>
    </row>
    <row r="81" spans="2:10" ht="15.75">
      <c r="B81" s="2"/>
      <c r="C81" s="3"/>
      <c r="D81" s="3"/>
      <c r="E81" s="23"/>
      <c r="F81" s="23"/>
      <c r="G81" s="82"/>
      <c r="H81" s="83"/>
      <c r="I81" s="84"/>
      <c r="J81" s="85"/>
    </row>
    <row r="82" spans="2:10" ht="15">
      <c r="B82" s="2"/>
      <c r="C82" s="3"/>
      <c r="D82" s="3"/>
      <c r="E82" s="3"/>
      <c r="F82" s="3"/>
      <c r="G82" s="29"/>
      <c r="H82" s="81"/>
      <c r="I82" s="3"/>
      <c r="J82" s="3"/>
    </row>
    <row r="83" spans="2:10" ht="15">
      <c r="B83" s="2"/>
      <c r="C83" s="3"/>
      <c r="D83" s="3"/>
      <c r="E83" s="3"/>
      <c r="F83" s="3"/>
      <c r="G83" s="29"/>
      <c r="H83" s="81"/>
      <c r="I83" s="3"/>
      <c r="J83" s="3"/>
    </row>
    <row r="84" spans="2:10" ht="15">
      <c r="B84" s="2"/>
      <c r="C84" s="3"/>
      <c r="D84" s="86"/>
      <c r="E84" s="3"/>
      <c r="F84" s="86"/>
      <c r="G84" s="29"/>
      <c r="H84" s="81"/>
      <c r="I84" s="49"/>
      <c r="J84" s="72"/>
    </row>
    <row r="85" spans="2:10" ht="15.75">
      <c r="B85" s="2"/>
      <c r="C85" s="3"/>
      <c r="D85" s="3"/>
      <c r="E85" s="23"/>
      <c r="F85" s="23"/>
      <c r="G85" s="3"/>
      <c r="H85" s="81"/>
      <c r="I85" s="3"/>
      <c r="J85" s="3"/>
    </row>
    <row r="86" spans="2:10" ht="15">
      <c r="B86" s="2"/>
      <c r="C86" s="3"/>
      <c r="D86" s="3"/>
      <c r="E86" s="3"/>
      <c r="F86" s="3"/>
      <c r="G86" s="29"/>
      <c r="H86" s="87"/>
      <c r="I86" s="3"/>
      <c r="J86" s="3"/>
    </row>
    <row r="87" spans="2:10" ht="15">
      <c r="B87" s="2"/>
      <c r="C87" s="3"/>
      <c r="D87" s="3"/>
      <c r="E87" s="3"/>
      <c r="F87" s="3"/>
      <c r="G87" s="29"/>
      <c r="H87" s="87"/>
      <c r="I87" s="3"/>
      <c r="J87" s="3"/>
    </row>
    <row r="88" spans="2:10" ht="15">
      <c r="B88" s="2"/>
      <c r="C88" s="3"/>
      <c r="D88" s="3"/>
      <c r="E88" s="34"/>
      <c r="F88" s="86"/>
      <c r="G88" s="86"/>
      <c r="H88" s="81"/>
      <c r="I88" s="3"/>
      <c r="J88" s="3"/>
    </row>
    <row r="89" spans="2:10" ht="15.75">
      <c r="B89" s="2"/>
      <c r="C89" s="3"/>
      <c r="D89" s="88"/>
      <c r="E89" s="3"/>
      <c r="F89" s="86"/>
      <c r="G89" s="29"/>
      <c r="H89" s="81"/>
      <c r="I89" s="3"/>
      <c r="J89" s="3"/>
    </row>
    <row r="90" spans="2:10" ht="15">
      <c r="B90" s="2"/>
      <c r="C90" s="3"/>
      <c r="D90" s="89"/>
      <c r="E90" s="3"/>
      <c r="F90" s="30"/>
      <c r="G90" s="29"/>
      <c r="H90" s="81"/>
      <c r="I90" s="49"/>
      <c r="J90" s="72"/>
    </row>
    <row r="91" spans="2:10" ht="15">
      <c r="B91" s="2"/>
      <c r="C91" s="3"/>
      <c r="D91" s="90"/>
      <c r="E91" s="3"/>
      <c r="F91" s="86"/>
      <c r="G91" s="29"/>
      <c r="H91" s="81"/>
      <c r="I91" s="3"/>
      <c r="J91" s="3"/>
    </row>
    <row r="92" spans="2:10" ht="15">
      <c r="B92" s="2"/>
      <c r="C92" s="3"/>
      <c r="D92" s="86"/>
      <c r="E92" s="3"/>
      <c r="F92" s="86"/>
      <c r="G92" s="29"/>
      <c r="H92" s="81"/>
      <c r="I92" s="3"/>
      <c r="J92" s="3"/>
    </row>
    <row r="93" spans="2:10" ht="15.75">
      <c r="B93" s="2"/>
      <c r="C93" s="3"/>
      <c r="D93" s="3"/>
      <c r="E93" s="23"/>
      <c r="F93" s="23"/>
      <c r="G93" s="3"/>
      <c r="H93" s="81"/>
      <c r="I93" s="49"/>
      <c r="J93" s="72"/>
    </row>
    <row r="94" spans="2:10" ht="15">
      <c r="B94" s="2"/>
      <c r="C94" s="3"/>
      <c r="D94" s="3"/>
      <c r="E94" s="3"/>
      <c r="F94" s="3"/>
      <c r="G94" s="29"/>
      <c r="H94" s="81"/>
      <c r="I94" s="3"/>
      <c r="J94" s="3"/>
    </row>
    <row r="95" spans="2:10" ht="15">
      <c r="B95" s="2"/>
      <c r="C95" s="3"/>
      <c r="D95" s="3"/>
      <c r="E95" s="3"/>
      <c r="F95" s="3"/>
      <c r="G95" s="29"/>
      <c r="H95" s="81"/>
      <c r="I95" s="3"/>
      <c r="J95" s="3"/>
    </row>
    <row r="96" spans="2:10" ht="15">
      <c r="B96" s="2"/>
      <c r="C96" s="3"/>
      <c r="D96" s="86"/>
      <c r="E96" s="3"/>
      <c r="F96" s="86"/>
      <c r="G96" s="29"/>
      <c r="H96" s="81"/>
      <c r="I96" s="3"/>
      <c r="J96" s="3"/>
    </row>
    <row r="97" spans="2:10" ht="15.75">
      <c r="B97" s="2"/>
      <c r="C97" s="3"/>
      <c r="D97" s="3"/>
      <c r="E97" s="23"/>
      <c r="F97" s="23"/>
      <c r="G97" s="3"/>
      <c r="H97" s="81"/>
      <c r="I97" s="49"/>
      <c r="J97" s="72"/>
    </row>
    <row r="98" spans="2:10" ht="15">
      <c r="B98" s="2"/>
      <c r="C98" s="3"/>
      <c r="D98" s="3"/>
      <c r="E98" s="3"/>
      <c r="F98" s="3"/>
      <c r="G98" s="29"/>
      <c r="H98" s="81"/>
      <c r="I98" s="49"/>
      <c r="J98" s="49"/>
    </row>
    <row r="99" spans="2:10" ht="15">
      <c r="B99" s="2"/>
      <c r="C99" s="3"/>
      <c r="D99" s="3"/>
      <c r="E99" s="3"/>
      <c r="F99" s="3"/>
      <c r="G99" s="29"/>
      <c r="H99" s="81"/>
      <c r="I99" s="49"/>
      <c r="J99" s="49"/>
    </row>
    <row r="100" spans="2:10" ht="15">
      <c r="B100" s="2"/>
      <c r="C100" s="3"/>
      <c r="D100" s="3"/>
      <c r="E100" s="34"/>
      <c r="F100" s="3"/>
      <c r="G100" s="29"/>
      <c r="H100" s="81"/>
      <c r="I100" s="3"/>
      <c r="J100" s="3"/>
    </row>
    <row r="101" spans="2:10" ht="15">
      <c r="B101" s="2"/>
      <c r="C101" s="3"/>
      <c r="D101" s="3"/>
      <c r="E101" s="34"/>
      <c r="F101" s="3"/>
      <c r="G101" s="29"/>
      <c r="H101" s="81"/>
      <c r="I101" s="3"/>
      <c r="J101" s="3"/>
    </row>
    <row r="102" spans="2:10" ht="15">
      <c r="B102" s="2"/>
      <c r="C102" s="3"/>
      <c r="D102" s="3"/>
      <c r="E102" s="3"/>
      <c r="F102" s="3"/>
      <c r="G102" s="29"/>
      <c r="H102" s="81"/>
      <c r="I102" s="49"/>
      <c r="J102" s="72"/>
    </row>
    <row r="103" spans="2:10" ht="15">
      <c r="B103" s="2"/>
      <c r="C103" s="3"/>
      <c r="D103" s="3"/>
      <c r="E103" s="34"/>
      <c r="F103" s="3"/>
      <c r="G103" s="29"/>
      <c r="H103" s="81"/>
      <c r="I103" s="49"/>
      <c r="J103" s="49"/>
    </row>
    <row r="104" spans="2:10" ht="15">
      <c r="B104" s="2"/>
      <c r="C104" s="3"/>
      <c r="D104" s="3"/>
      <c r="E104" s="3"/>
      <c r="F104" s="3"/>
      <c r="G104" s="29"/>
      <c r="H104" s="81"/>
      <c r="I104" s="3"/>
      <c r="J104" s="3"/>
    </row>
    <row r="105" spans="2:10" ht="15">
      <c r="B105" s="2"/>
      <c r="C105" s="24"/>
      <c r="D105" s="91"/>
      <c r="E105" s="24"/>
      <c r="F105" s="24"/>
      <c r="G105" s="51"/>
      <c r="H105" s="92"/>
      <c r="I105" s="24"/>
      <c r="J105" s="24"/>
    </row>
    <row r="106" spans="2:10" ht="15">
      <c r="B106" s="2"/>
      <c r="C106" s="24"/>
      <c r="D106" s="27"/>
      <c r="E106" s="27"/>
      <c r="F106" s="27"/>
      <c r="G106" s="82"/>
      <c r="H106" s="83"/>
      <c r="I106" s="27"/>
      <c r="J106" s="27"/>
    </row>
    <row r="107" spans="2:10" ht="15">
      <c r="B107" s="2"/>
      <c r="C107" s="24"/>
      <c r="D107" s="27"/>
      <c r="E107" s="27"/>
      <c r="F107" s="27"/>
      <c r="G107" s="82"/>
      <c r="H107" s="83"/>
      <c r="I107" s="27"/>
      <c r="J107" s="27"/>
    </row>
    <row r="108" spans="2:10" ht="15">
      <c r="B108" s="2"/>
      <c r="C108" s="24"/>
      <c r="D108" s="93"/>
      <c r="E108" s="35"/>
      <c r="F108" s="94"/>
      <c r="G108" s="82"/>
      <c r="H108" s="83"/>
      <c r="I108" s="84"/>
      <c r="J108" s="72"/>
    </row>
    <row r="109" spans="2:10" ht="15">
      <c r="B109" s="2"/>
      <c r="C109" s="3"/>
      <c r="D109" s="27"/>
      <c r="E109" s="27"/>
      <c r="F109" s="3"/>
      <c r="G109" s="82"/>
      <c r="H109" s="83"/>
      <c r="I109" s="27"/>
      <c r="J109" s="27"/>
    </row>
    <row r="110" spans="2:10" ht="15">
      <c r="B110" s="2"/>
      <c r="C110" s="3"/>
      <c r="D110" s="3"/>
      <c r="E110" s="3"/>
      <c r="F110" s="3"/>
      <c r="G110" s="29"/>
      <c r="H110" s="81"/>
      <c r="I110" s="3"/>
      <c r="J110" s="3"/>
    </row>
    <row r="111" spans="2:10" ht="15.75">
      <c r="B111" s="2"/>
      <c r="C111" s="73"/>
      <c r="D111" s="26"/>
      <c r="E111" s="26"/>
      <c r="F111" s="26"/>
      <c r="G111" s="36"/>
      <c r="H111" s="95"/>
      <c r="I111" s="25"/>
      <c r="J111" s="25"/>
    </row>
    <row r="112" spans="2:10" ht="15">
      <c r="B112" s="2"/>
      <c r="C112" s="36"/>
      <c r="D112" s="25"/>
      <c r="E112" s="25"/>
      <c r="F112" s="25"/>
      <c r="G112" s="36"/>
      <c r="H112" s="37"/>
      <c r="I112" s="25"/>
      <c r="J112" s="25"/>
    </row>
    <row r="113" spans="2:10" ht="15.75">
      <c r="B113" s="2"/>
      <c r="C113" s="28"/>
      <c r="D113" s="32"/>
      <c r="E113" s="23"/>
      <c r="F113" s="23"/>
      <c r="G113" s="36"/>
      <c r="H113" s="37"/>
      <c r="I113" s="25"/>
      <c r="J113" s="96"/>
    </row>
    <row r="114" spans="2:10" ht="15">
      <c r="B114" s="2"/>
      <c r="C114" s="25"/>
      <c r="D114" s="25"/>
      <c r="E114" s="25"/>
      <c r="F114" s="25"/>
      <c r="G114" s="36"/>
      <c r="H114" s="37"/>
      <c r="I114" s="25"/>
      <c r="J114" s="25"/>
    </row>
    <row r="115" spans="2:10" ht="15">
      <c r="B115" s="2"/>
      <c r="C115" s="25"/>
      <c r="D115" s="25"/>
      <c r="E115" s="25"/>
      <c r="F115" s="25"/>
      <c r="G115" s="36"/>
      <c r="H115" s="37"/>
      <c r="I115" s="25"/>
      <c r="J115" s="25"/>
    </row>
    <row r="116" spans="2:10" ht="14.25">
      <c r="B116" s="2"/>
      <c r="C116" s="2"/>
      <c r="D116" s="14"/>
      <c r="E116" s="14"/>
      <c r="F116" s="14"/>
      <c r="G116" s="2"/>
      <c r="H116" s="17"/>
      <c r="I116" s="2"/>
      <c r="J116" s="2"/>
    </row>
    <row r="117" spans="2:10" ht="14.25">
      <c r="B117" s="2"/>
      <c r="C117" s="2"/>
      <c r="D117" s="14"/>
      <c r="E117" s="14"/>
      <c r="F117" s="14"/>
      <c r="G117" s="2"/>
      <c r="H117" s="17"/>
      <c r="I117" s="2"/>
      <c r="J117" s="2"/>
    </row>
    <row r="118" spans="2:10" ht="14.25">
      <c r="B118" s="2"/>
      <c r="C118" s="2"/>
      <c r="D118" s="14"/>
      <c r="E118" s="14"/>
      <c r="F118" s="14"/>
      <c r="G118" s="2"/>
      <c r="H118" s="17"/>
      <c r="I118" s="2"/>
      <c r="J118" s="2"/>
    </row>
    <row r="119" spans="2:10" ht="14.25">
      <c r="B119" s="2"/>
      <c r="C119" s="2"/>
      <c r="D119" s="14"/>
      <c r="E119" s="14"/>
      <c r="F119" s="14"/>
      <c r="G119" s="2"/>
      <c r="H119" s="17"/>
      <c r="I119" s="2"/>
      <c r="J119" s="2"/>
    </row>
    <row r="120" spans="2:10" ht="14.25">
      <c r="B120" s="2"/>
      <c r="C120" s="2"/>
      <c r="D120" s="14"/>
      <c r="E120" s="14"/>
      <c r="F120" s="14"/>
      <c r="G120" s="2"/>
      <c r="H120" s="17"/>
      <c r="I120" s="2"/>
      <c r="J120" s="2"/>
    </row>
    <row r="121" spans="2:10" ht="14.25">
      <c r="B121" s="2"/>
      <c r="C121" s="2"/>
      <c r="D121" s="14"/>
      <c r="E121" s="14"/>
      <c r="F121" s="14"/>
      <c r="G121" s="2"/>
      <c r="H121" s="17"/>
      <c r="I121" s="2"/>
      <c r="J121" s="2"/>
    </row>
    <row r="122" spans="2:10" ht="14.25">
      <c r="B122" s="2"/>
      <c r="C122" s="2"/>
      <c r="D122" s="14"/>
      <c r="E122" s="14"/>
      <c r="F122" s="14"/>
      <c r="G122" s="2"/>
      <c r="H122" s="17"/>
      <c r="I122" s="2"/>
      <c r="J122" s="2"/>
    </row>
    <row r="123" spans="2:10" ht="14.25">
      <c r="B123" s="2"/>
      <c r="C123" s="2"/>
      <c r="D123" s="14"/>
      <c r="E123" s="14"/>
      <c r="F123" s="14"/>
      <c r="G123" s="2"/>
      <c r="H123" s="17"/>
      <c r="I123" s="2"/>
      <c r="J123" s="2"/>
    </row>
    <row r="124" spans="2:10" ht="14.25">
      <c r="B124" s="2"/>
      <c r="C124" s="2"/>
      <c r="D124" s="14"/>
      <c r="E124" s="14"/>
      <c r="F124" s="14"/>
      <c r="G124" s="2"/>
      <c r="H124" s="17"/>
      <c r="I124" s="2"/>
      <c r="J124" s="2"/>
    </row>
    <row r="125" spans="2:10" ht="14.25">
      <c r="B125" s="2"/>
      <c r="C125" s="2"/>
      <c r="D125" s="14"/>
      <c r="E125" s="14"/>
      <c r="F125" s="14"/>
      <c r="G125" s="2"/>
      <c r="H125" s="17"/>
      <c r="I125" s="2"/>
      <c r="J125" s="2"/>
    </row>
    <row r="126" spans="2:10" ht="14.25">
      <c r="B126" s="2"/>
      <c r="C126" s="2"/>
      <c r="D126" s="14"/>
      <c r="E126" s="14"/>
      <c r="F126" s="14"/>
      <c r="G126" s="2"/>
      <c r="H126" s="17"/>
      <c r="I126" s="2"/>
      <c r="J126" s="2"/>
    </row>
    <row r="127" spans="2:10" ht="14.25">
      <c r="B127" s="2"/>
      <c r="C127" s="2"/>
      <c r="D127" s="14"/>
      <c r="E127" s="14"/>
      <c r="F127" s="14"/>
      <c r="G127" s="2"/>
      <c r="H127" s="17"/>
      <c r="I127" s="2"/>
      <c r="J127" s="2"/>
    </row>
    <row r="128" spans="2:10" ht="14.25">
      <c r="B128" s="2"/>
      <c r="C128" s="2"/>
      <c r="D128" s="14"/>
      <c r="E128" s="14"/>
      <c r="F128" s="14"/>
      <c r="G128" s="2"/>
      <c r="H128" s="17"/>
      <c r="I128" s="2"/>
      <c r="J128" s="2"/>
    </row>
    <row r="129" spans="2:10" ht="14.25">
      <c r="B129" s="2"/>
      <c r="C129" s="2"/>
      <c r="D129" s="14"/>
      <c r="E129" s="14"/>
      <c r="F129" s="14"/>
      <c r="G129" s="2"/>
      <c r="H129" s="17"/>
      <c r="I129" s="2"/>
      <c r="J129" s="2"/>
    </row>
    <row r="130" spans="2:10" ht="14.25">
      <c r="B130" s="2"/>
      <c r="C130" s="2"/>
      <c r="D130" s="14"/>
      <c r="E130" s="14"/>
      <c r="F130" s="14"/>
      <c r="G130" s="2"/>
      <c r="H130" s="17"/>
      <c r="I130" s="2"/>
      <c r="J130" s="2"/>
    </row>
    <row r="131" spans="2:10" ht="14.25">
      <c r="B131" s="2"/>
      <c r="C131" s="2"/>
      <c r="D131" s="14"/>
      <c r="E131" s="14"/>
      <c r="F131" s="14"/>
      <c r="G131" s="2"/>
      <c r="H131" s="17"/>
      <c r="I131" s="2"/>
      <c r="J131" s="2"/>
    </row>
  </sheetData>
  <mergeCells count="10">
    <mergeCell ref="J58:J59"/>
    <mergeCell ref="J50:J51"/>
    <mergeCell ref="J48:J49"/>
    <mergeCell ref="B2:J2"/>
    <mergeCell ref="J3:J4"/>
    <mergeCell ref="B3:B4"/>
    <mergeCell ref="D3:F4"/>
    <mergeCell ref="G3:G4"/>
    <mergeCell ref="H3:H4"/>
    <mergeCell ref="I3:I4"/>
  </mergeCells>
  <pageMargins left="0.39370078740157483" right="0.39370078740157483" top="0.35433070866141736" bottom="0.35433070866141736" header="0.31496062992125984" footer="0.31496062992125984"/>
  <pageSetup paperSize="9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J130"/>
  <sheetViews>
    <sheetView view="pageBreakPreview" zoomScaleNormal="100" zoomScaleSheetLayoutView="100" workbookViewId="0">
      <selection activeCell="F11" sqref="F11"/>
    </sheetView>
  </sheetViews>
  <sheetFormatPr defaultColWidth="12.42578125" defaultRowHeight="16.5" customHeight="1"/>
  <cols>
    <col min="1" max="1" width="12.42578125" style="53" customWidth="1"/>
    <col min="2" max="2" width="7.7109375" style="53" customWidth="1"/>
    <col min="3" max="3" width="9.85546875" style="53" customWidth="1"/>
    <col min="4" max="5" width="19.5703125" style="15" customWidth="1"/>
    <col min="6" max="6" width="22.140625" style="15" customWidth="1"/>
    <col min="7" max="7" width="9.7109375" style="53" customWidth="1"/>
    <col min="8" max="8" width="10.7109375" style="20" customWidth="1"/>
    <col min="9" max="9" width="10.7109375" style="320" customWidth="1"/>
    <col min="10" max="10" width="16" style="53" customWidth="1"/>
    <col min="11" max="16384" width="12.42578125" style="53"/>
  </cols>
  <sheetData>
    <row r="1" spans="2:10" s="1" customFormat="1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s="1" customFormat="1" ht="15.75" thickBot="1">
      <c r="B2" s="425" t="s">
        <v>217</v>
      </c>
      <c r="C2" s="389"/>
      <c r="D2" s="389"/>
      <c r="E2" s="389"/>
      <c r="F2" s="389"/>
      <c r="G2" s="389"/>
      <c r="H2" s="389"/>
      <c r="I2" s="389"/>
      <c r="J2" s="389"/>
    </row>
    <row r="3" spans="2:10" ht="16.5" customHeight="1" thickTop="1">
      <c r="B3" s="399" t="s">
        <v>59</v>
      </c>
      <c r="C3" s="225" t="s">
        <v>13</v>
      </c>
      <c r="D3" s="401" t="s">
        <v>1</v>
      </c>
      <c r="E3" s="402"/>
      <c r="F3" s="403"/>
      <c r="G3" s="407" t="s">
        <v>2</v>
      </c>
      <c r="H3" s="407" t="s">
        <v>3</v>
      </c>
      <c r="I3" s="433" t="s">
        <v>4</v>
      </c>
      <c r="J3" s="397" t="s">
        <v>5</v>
      </c>
    </row>
    <row r="4" spans="2:10" ht="16.5" customHeight="1">
      <c r="B4" s="400"/>
      <c r="C4" s="130" t="s">
        <v>14</v>
      </c>
      <c r="D4" s="404"/>
      <c r="E4" s="405"/>
      <c r="F4" s="406"/>
      <c r="G4" s="408"/>
      <c r="H4" s="432"/>
      <c r="I4" s="434"/>
      <c r="J4" s="398"/>
    </row>
    <row r="5" spans="2:10" ht="16.5" customHeight="1">
      <c r="B5" s="216"/>
      <c r="C5" s="157" t="s">
        <v>15</v>
      </c>
      <c r="D5" s="133"/>
      <c r="E5" s="134"/>
      <c r="F5" s="135"/>
      <c r="G5" s="158"/>
      <c r="H5" s="162"/>
      <c r="I5" s="308"/>
      <c r="J5" s="340"/>
    </row>
    <row r="6" spans="2:10" s="283" customFormat="1" ht="16.5" customHeight="1">
      <c r="B6" s="226">
        <v>3</v>
      </c>
      <c r="C6" s="154" t="s">
        <v>38</v>
      </c>
      <c r="D6" s="145" t="s">
        <v>122</v>
      </c>
      <c r="E6" s="143"/>
      <c r="F6" s="359"/>
      <c r="G6" s="152"/>
      <c r="H6" s="163"/>
      <c r="I6" s="309"/>
      <c r="J6" s="341"/>
    </row>
    <row r="7" spans="2:10" s="283" customFormat="1" ht="16.5" customHeight="1">
      <c r="B7" s="226"/>
      <c r="C7" s="154"/>
      <c r="D7" s="145"/>
      <c r="E7" s="143"/>
      <c r="F7" s="359"/>
      <c r="G7" s="152"/>
      <c r="H7" s="163"/>
      <c r="I7" s="309"/>
      <c r="J7" s="341"/>
    </row>
    <row r="8" spans="2:10" s="283" customFormat="1" ht="16.5" customHeight="1">
      <c r="B8" s="226">
        <v>3.1</v>
      </c>
      <c r="C8" s="131" t="s">
        <v>39</v>
      </c>
      <c r="D8" s="140" t="s">
        <v>40</v>
      </c>
      <c r="E8" s="143"/>
      <c r="F8" s="359"/>
      <c r="G8" s="136"/>
      <c r="H8" s="165"/>
      <c r="I8" s="310"/>
      <c r="J8" s="341"/>
    </row>
    <row r="9" spans="2:10" s="283" customFormat="1" ht="16.5" customHeight="1">
      <c r="B9" s="226"/>
      <c r="C9" s="131"/>
      <c r="D9" s="146"/>
      <c r="E9" s="328"/>
      <c r="F9" s="334"/>
      <c r="G9" s="136"/>
      <c r="H9" s="165"/>
      <c r="I9" s="311"/>
      <c r="J9" s="342"/>
    </row>
    <row r="10" spans="2:10" s="283" customFormat="1" ht="16.5" customHeight="1">
      <c r="B10" s="226" t="s">
        <v>63</v>
      </c>
      <c r="C10" s="132"/>
      <c r="D10" s="146" t="s">
        <v>193</v>
      </c>
      <c r="E10" s="141"/>
      <c r="F10" s="355"/>
      <c r="G10" s="136"/>
      <c r="H10" s="165"/>
      <c r="I10" s="310"/>
      <c r="J10" s="341"/>
    </row>
    <row r="11" spans="2:10" s="283" customFormat="1" ht="16.5" customHeight="1">
      <c r="B11" s="226"/>
      <c r="C11" s="132"/>
      <c r="D11" s="146"/>
      <c r="E11" s="141"/>
      <c r="F11" s="355"/>
      <c r="G11" s="136"/>
      <c r="H11" s="165"/>
      <c r="I11" s="310"/>
      <c r="J11" s="341"/>
    </row>
    <row r="12" spans="2:10" s="283" customFormat="1" ht="16.5" customHeight="1">
      <c r="B12" s="226"/>
      <c r="C12" s="131"/>
      <c r="D12" s="146"/>
      <c r="E12" s="147"/>
      <c r="F12" s="334"/>
      <c r="G12" s="136"/>
      <c r="H12" s="165"/>
      <c r="I12" s="311"/>
      <c r="J12" s="341"/>
    </row>
    <row r="13" spans="2:10" s="283" customFormat="1" ht="16.5" customHeight="1">
      <c r="B13" s="226"/>
      <c r="C13" s="131"/>
      <c r="D13" s="146"/>
      <c r="E13" s="166"/>
      <c r="F13" s="334"/>
      <c r="G13" s="136"/>
      <c r="H13" s="165"/>
      <c r="I13" s="310"/>
      <c r="J13" s="342"/>
    </row>
    <row r="14" spans="2:10" s="283" customFormat="1" ht="16.5" customHeight="1">
      <c r="B14" s="226" t="s">
        <v>124</v>
      </c>
      <c r="C14" s="131" t="s">
        <v>41</v>
      </c>
      <c r="D14" s="146" t="s">
        <v>123</v>
      </c>
      <c r="E14" s="141"/>
      <c r="F14" s="355"/>
      <c r="G14" s="299" t="s">
        <v>7</v>
      </c>
      <c r="H14" s="165">
        <f>'1200C'!H10</f>
        <v>2603</v>
      </c>
      <c r="I14" s="310"/>
      <c r="J14" s="341"/>
    </row>
    <row r="15" spans="2:10" s="283" customFormat="1" ht="16.5" customHeight="1">
      <c r="B15" s="226"/>
      <c r="C15" s="131"/>
      <c r="D15" s="146"/>
      <c r="E15" s="141"/>
      <c r="F15" s="355"/>
      <c r="G15" s="299"/>
      <c r="H15" s="165"/>
      <c r="I15" s="310"/>
      <c r="J15" s="341"/>
    </row>
    <row r="16" spans="2:10" s="283" customFormat="1" ht="16.5" customHeight="1">
      <c r="B16" s="226" t="s">
        <v>125</v>
      </c>
      <c r="C16" s="131"/>
      <c r="D16" s="146" t="s">
        <v>126</v>
      </c>
      <c r="E16" s="141"/>
      <c r="F16" s="355"/>
      <c r="G16" s="299" t="s">
        <v>7</v>
      </c>
      <c r="H16" s="165"/>
      <c r="I16" s="310"/>
      <c r="J16" s="341" t="s">
        <v>117</v>
      </c>
    </row>
    <row r="17" spans="2:10" s="283" customFormat="1" ht="16.5" customHeight="1">
      <c r="B17" s="226"/>
      <c r="C17" s="131"/>
      <c r="D17" s="146"/>
      <c r="E17" s="141"/>
      <c r="F17" s="355"/>
      <c r="G17" s="299"/>
      <c r="H17" s="165"/>
      <c r="I17" s="310"/>
      <c r="J17" s="341"/>
    </row>
    <row r="18" spans="2:10" s="283" customFormat="1" ht="16.5" customHeight="1">
      <c r="B18" s="226" t="s">
        <v>128</v>
      </c>
      <c r="C18" s="131"/>
      <c r="D18" s="146" t="s">
        <v>127</v>
      </c>
      <c r="E18" s="141"/>
      <c r="F18" s="355"/>
      <c r="G18" s="299"/>
      <c r="H18" s="165"/>
      <c r="I18" s="310"/>
      <c r="J18" s="341"/>
    </row>
    <row r="19" spans="2:10" s="283" customFormat="1" ht="16.5" customHeight="1">
      <c r="B19" s="226"/>
      <c r="C19" s="131"/>
      <c r="D19" s="146"/>
      <c r="E19" s="141"/>
      <c r="F19" s="355"/>
      <c r="G19" s="299"/>
      <c r="H19" s="165"/>
      <c r="I19" s="310"/>
      <c r="J19" s="341"/>
    </row>
    <row r="20" spans="2:10" s="283" customFormat="1" ht="16.5" customHeight="1">
      <c r="B20" s="226" t="s">
        <v>130</v>
      </c>
      <c r="C20" s="131"/>
      <c r="D20" s="146" t="s">
        <v>129</v>
      </c>
      <c r="E20" s="141"/>
      <c r="F20" s="355"/>
      <c r="G20" s="300" t="s">
        <v>81</v>
      </c>
      <c r="H20" s="165">
        <f>H14*50%</f>
        <v>1301.5</v>
      </c>
      <c r="I20" s="310"/>
      <c r="J20" s="341"/>
    </row>
    <row r="21" spans="2:10" s="283" customFormat="1" ht="16.5" customHeight="1">
      <c r="B21" s="226"/>
      <c r="C21" s="131"/>
      <c r="D21" s="146"/>
      <c r="E21" s="141"/>
      <c r="F21" s="355"/>
      <c r="G21" s="299"/>
      <c r="H21" s="165"/>
      <c r="I21" s="310"/>
      <c r="J21" s="344"/>
    </row>
    <row r="22" spans="2:10" s="283" customFormat="1" ht="16.5" customHeight="1">
      <c r="B22" s="226" t="s">
        <v>131</v>
      </c>
      <c r="C22" s="131"/>
      <c r="D22" s="146" t="s">
        <v>185</v>
      </c>
      <c r="E22" s="141"/>
      <c r="F22" s="355"/>
      <c r="G22" s="300" t="s">
        <v>81</v>
      </c>
      <c r="H22" s="165">
        <f>H14*30%</f>
        <v>780.9</v>
      </c>
      <c r="I22" s="310"/>
      <c r="J22" s="341"/>
    </row>
    <row r="23" spans="2:10" s="283" customFormat="1" ht="16.5" customHeight="1">
      <c r="B23" s="226"/>
      <c r="C23" s="131"/>
      <c r="D23" s="146"/>
      <c r="E23" s="141"/>
      <c r="F23" s="355"/>
      <c r="G23" s="299"/>
      <c r="H23" s="165"/>
      <c r="I23" s="310"/>
      <c r="J23" s="341"/>
    </row>
    <row r="24" spans="2:10" s="283" customFormat="1" ht="16.5" customHeight="1">
      <c r="B24" s="226"/>
      <c r="C24" s="131"/>
      <c r="D24" s="146"/>
      <c r="E24" s="147"/>
      <c r="F24" s="334"/>
      <c r="G24" s="299"/>
      <c r="H24" s="165"/>
      <c r="I24" s="310"/>
      <c r="J24" s="341"/>
    </row>
    <row r="25" spans="2:10" s="283" customFormat="1" ht="16.5" customHeight="1">
      <c r="B25" s="226">
        <v>3.2</v>
      </c>
      <c r="C25" s="152"/>
      <c r="D25" s="145" t="s">
        <v>42</v>
      </c>
      <c r="E25" s="143"/>
      <c r="F25" s="359"/>
      <c r="G25" s="300"/>
      <c r="H25" s="165"/>
      <c r="I25" s="311"/>
      <c r="J25" s="341"/>
    </row>
    <row r="26" spans="2:10" s="283" customFormat="1" ht="16.5" customHeight="1">
      <c r="B26" s="226"/>
      <c r="C26" s="152"/>
      <c r="D26" s="140"/>
      <c r="E26" s="141"/>
      <c r="F26" s="334"/>
      <c r="G26" s="362"/>
      <c r="H26" s="165"/>
      <c r="I26" s="310"/>
      <c r="J26" s="341"/>
    </row>
    <row r="27" spans="2:10" s="283" customFormat="1" ht="16.5" customHeight="1">
      <c r="B27" s="226" t="s">
        <v>132</v>
      </c>
      <c r="C27" s="152"/>
      <c r="D27" s="142" t="s">
        <v>64</v>
      </c>
      <c r="E27" s="143"/>
      <c r="F27" s="359"/>
      <c r="G27" s="362"/>
      <c r="H27" s="165"/>
      <c r="I27" s="310"/>
      <c r="J27" s="341"/>
    </row>
    <row r="28" spans="2:10" s="283" customFormat="1" ht="16.5" customHeight="1">
      <c r="B28" s="226"/>
      <c r="C28" s="167"/>
      <c r="D28" s="146" t="s">
        <v>65</v>
      </c>
      <c r="E28" s="168"/>
      <c r="F28" s="355"/>
      <c r="G28" s="363"/>
      <c r="H28" s="165"/>
      <c r="I28" s="311"/>
      <c r="J28" s="341"/>
    </row>
    <row r="29" spans="2:10" s="283" customFormat="1" ht="16.5" customHeight="1">
      <c r="B29" s="226"/>
      <c r="C29" s="136"/>
      <c r="D29" s="146" t="s">
        <v>116</v>
      </c>
      <c r="E29" s="166"/>
      <c r="F29" s="334"/>
      <c r="G29" s="363"/>
      <c r="H29" s="165"/>
      <c r="I29" s="310"/>
      <c r="J29" s="341"/>
    </row>
    <row r="30" spans="2:10" s="283" customFormat="1" ht="16.5" customHeight="1">
      <c r="B30" s="226"/>
      <c r="C30" s="136"/>
      <c r="D30" s="146"/>
      <c r="E30" s="168"/>
      <c r="F30" s="355"/>
      <c r="G30" s="301"/>
      <c r="H30" s="165"/>
      <c r="I30" s="310"/>
      <c r="J30" s="341"/>
    </row>
    <row r="31" spans="2:10" s="283" customFormat="1" ht="16.5" customHeight="1">
      <c r="B31" s="226" t="s">
        <v>133</v>
      </c>
      <c r="C31" s="167"/>
      <c r="D31" s="146" t="s">
        <v>123</v>
      </c>
      <c r="E31" s="168"/>
      <c r="F31" s="355"/>
      <c r="G31" s="301" t="s">
        <v>7</v>
      </c>
      <c r="H31" s="165">
        <f>H14</f>
        <v>2603</v>
      </c>
      <c r="I31" s="310"/>
      <c r="J31" s="341"/>
    </row>
    <row r="32" spans="2:10" s="283" customFormat="1" ht="16.5" customHeight="1">
      <c r="B32" s="228"/>
      <c r="C32" s="173"/>
      <c r="D32" s="142"/>
      <c r="E32" s="143"/>
      <c r="F32" s="359"/>
      <c r="G32" s="300"/>
      <c r="H32" s="173"/>
      <c r="I32" s="309"/>
      <c r="J32" s="341"/>
    </row>
    <row r="33" spans="2:10" s="283" customFormat="1" ht="16.5" customHeight="1">
      <c r="B33" s="226" t="s">
        <v>134</v>
      </c>
      <c r="C33" s="167"/>
      <c r="D33" s="146" t="s">
        <v>126</v>
      </c>
      <c r="E33" s="143"/>
      <c r="F33" s="359"/>
      <c r="G33" s="300" t="s">
        <v>7</v>
      </c>
      <c r="H33" s="173"/>
      <c r="I33" s="310"/>
      <c r="J33" s="341" t="s">
        <v>117</v>
      </c>
    </row>
    <row r="34" spans="2:10" s="283" customFormat="1" ht="16.5" customHeight="1">
      <c r="B34" s="228"/>
      <c r="C34" s="173"/>
      <c r="D34" s="142"/>
      <c r="E34" s="143"/>
      <c r="F34" s="359"/>
      <c r="G34" s="300"/>
      <c r="H34" s="173"/>
      <c r="I34" s="309"/>
      <c r="J34" s="341"/>
    </row>
    <row r="35" spans="2:10" s="283" customFormat="1" ht="16.5" customHeight="1">
      <c r="B35" s="228" t="s">
        <v>135</v>
      </c>
      <c r="C35" s="173"/>
      <c r="D35" s="142" t="s">
        <v>136</v>
      </c>
      <c r="E35" s="143"/>
      <c r="F35" s="359"/>
      <c r="G35" s="300"/>
      <c r="H35" s="173"/>
      <c r="I35" s="309"/>
      <c r="J35" s="341"/>
    </row>
    <row r="36" spans="2:10" s="283" customFormat="1" ht="16.5" customHeight="1">
      <c r="B36" s="228"/>
      <c r="C36" s="173"/>
      <c r="D36" s="142"/>
      <c r="E36" s="143"/>
      <c r="F36" s="359"/>
      <c r="G36" s="300"/>
      <c r="H36" s="173"/>
      <c r="I36" s="309"/>
      <c r="J36" s="341"/>
    </row>
    <row r="37" spans="2:10" s="283" customFormat="1" ht="16.5" customHeight="1">
      <c r="B37" s="228"/>
      <c r="C37" s="173"/>
      <c r="D37" s="142" t="s">
        <v>137</v>
      </c>
      <c r="E37" s="143"/>
      <c r="F37" s="359"/>
      <c r="G37" s="300"/>
      <c r="H37" s="173"/>
      <c r="I37" s="309"/>
      <c r="J37" s="341"/>
    </row>
    <row r="38" spans="2:10" s="283" customFormat="1" ht="16.5" customHeight="1">
      <c r="B38" s="228"/>
      <c r="C38" s="173"/>
      <c r="D38" s="142"/>
      <c r="E38" s="143"/>
      <c r="F38" s="359"/>
      <c r="G38" s="300"/>
      <c r="H38" s="173"/>
      <c r="I38" s="309"/>
      <c r="J38" s="341"/>
    </row>
    <row r="39" spans="2:10" s="283" customFormat="1" ht="16.5" customHeight="1">
      <c r="B39" s="228" t="s">
        <v>139</v>
      </c>
      <c r="C39" s="173"/>
      <c r="D39" s="142" t="s">
        <v>138</v>
      </c>
      <c r="E39" s="143"/>
      <c r="F39" s="359"/>
      <c r="G39" s="300" t="s">
        <v>81</v>
      </c>
      <c r="H39" s="287">
        <f>H31*20%</f>
        <v>520.6</v>
      </c>
      <c r="I39" s="309"/>
      <c r="J39" s="341"/>
    </row>
    <row r="40" spans="2:10" s="283" customFormat="1" ht="16.5" customHeight="1">
      <c r="B40" s="228"/>
      <c r="C40" s="173"/>
      <c r="D40" s="142"/>
      <c r="E40" s="143"/>
      <c r="F40" s="359"/>
      <c r="G40" s="300"/>
      <c r="H40" s="173"/>
      <c r="I40" s="309"/>
      <c r="J40" s="341"/>
    </row>
    <row r="41" spans="2:10" s="283" customFormat="1" ht="16.5" customHeight="1">
      <c r="B41" s="228" t="s">
        <v>140</v>
      </c>
      <c r="C41" s="173"/>
      <c r="D41" s="142" t="s">
        <v>186</v>
      </c>
      <c r="E41" s="143"/>
      <c r="F41" s="359"/>
      <c r="G41" s="300" t="s">
        <v>81</v>
      </c>
      <c r="H41" s="287">
        <f>H31*15%</f>
        <v>390.45</v>
      </c>
      <c r="I41" s="309"/>
      <c r="J41" s="341"/>
    </row>
    <row r="42" spans="2:10" s="283" customFormat="1" ht="16.5" customHeight="1">
      <c r="B42" s="228"/>
      <c r="C42" s="173"/>
      <c r="D42" s="142"/>
      <c r="E42" s="143"/>
      <c r="F42" s="359"/>
      <c r="G42" s="300"/>
      <c r="H42" s="173"/>
      <c r="I42" s="309"/>
      <c r="J42" s="341"/>
    </row>
    <row r="43" spans="2:10" s="283" customFormat="1" ht="16.5" customHeight="1">
      <c r="B43" s="364" t="s">
        <v>204</v>
      </c>
      <c r="C43" s="290"/>
      <c r="D43" s="438" t="s">
        <v>194</v>
      </c>
      <c r="E43" s="439"/>
      <c r="F43" s="440"/>
      <c r="G43" s="303"/>
      <c r="H43" s="290"/>
      <c r="I43" s="312"/>
      <c r="J43" s="341"/>
    </row>
    <row r="44" spans="2:10" s="283" customFormat="1" ht="16.5" customHeight="1">
      <c r="B44" s="365"/>
      <c r="C44" s="290"/>
      <c r="D44" s="291"/>
      <c r="E44" s="326"/>
      <c r="F44" s="366"/>
      <c r="G44" s="303"/>
      <c r="H44" s="290"/>
      <c r="I44" s="312"/>
      <c r="J44" s="341"/>
    </row>
    <row r="45" spans="2:10" s="283" customFormat="1" ht="16.5" customHeight="1">
      <c r="B45" s="365"/>
      <c r="C45" s="289" t="s">
        <v>188</v>
      </c>
      <c r="D45" s="435" t="s">
        <v>195</v>
      </c>
      <c r="E45" s="436"/>
      <c r="F45" s="437"/>
      <c r="G45" s="303"/>
      <c r="H45" s="290"/>
      <c r="I45" s="312"/>
      <c r="J45" s="341"/>
    </row>
    <row r="46" spans="2:10" s="283" customFormat="1" ht="16.5" customHeight="1">
      <c r="B46" s="365"/>
      <c r="C46" s="290"/>
      <c r="D46" s="291"/>
      <c r="E46" s="326"/>
      <c r="F46" s="366"/>
      <c r="G46" s="303"/>
      <c r="H46" s="290"/>
      <c r="I46" s="312"/>
      <c r="J46" s="341"/>
    </row>
    <row r="47" spans="2:10" s="283" customFormat="1" ht="16.5" customHeight="1">
      <c r="B47" s="365"/>
      <c r="C47" s="289" t="s">
        <v>196</v>
      </c>
      <c r="D47" s="435" t="s">
        <v>197</v>
      </c>
      <c r="E47" s="436"/>
      <c r="F47" s="437"/>
      <c r="G47" s="303"/>
      <c r="H47" s="290"/>
      <c r="I47" s="312"/>
      <c r="J47" s="341"/>
    </row>
    <row r="48" spans="2:10" s="283" customFormat="1" ht="16.5" customHeight="1">
      <c r="B48" s="365"/>
      <c r="C48" s="290"/>
      <c r="D48" s="291"/>
      <c r="E48" s="326"/>
      <c r="F48" s="366"/>
      <c r="G48" s="303"/>
      <c r="H48" s="290"/>
      <c r="I48" s="312"/>
      <c r="J48" s="345"/>
    </row>
    <row r="49" spans="2:10" s="283" customFormat="1" ht="16.5" customHeight="1">
      <c r="B49" s="364" t="s">
        <v>205</v>
      </c>
      <c r="C49" s="290"/>
      <c r="D49" s="435" t="s">
        <v>198</v>
      </c>
      <c r="E49" s="436"/>
      <c r="F49" s="437"/>
      <c r="G49" s="302" t="s">
        <v>7</v>
      </c>
      <c r="H49" s="296">
        <v>200</v>
      </c>
      <c r="I49" s="313"/>
      <c r="J49" s="374"/>
    </row>
    <row r="50" spans="2:10" s="283" customFormat="1" ht="16.5" customHeight="1">
      <c r="B50" s="365"/>
      <c r="C50" s="290"/>
      <c r="D50" s="291"/>
      <c r="E50" s="326"/>
      <c r="F50" s="366"/>
      <c r="G50" s="303"/>
      <c r="H50" s="297"/>
      <c r="I50" s="312"/>
      <c r="J50" s="430"/>
    </row>
    <row r="51" spans="2:10" s="283" customFormat="1" ht="16.5" customHeight="1">
      <c r="B51" s="364" t="s">
        <v>206</v>
      </c>
      <c r="C51" s="290"/>
      <c r="D51" s="435" t="s">
        <v>199</v>
      </c>
      <c r="E51" s="436"/>
      <c r="F51" s="437"/>
      <c r="G51" s="303"/>
      <c r="H51" s="297"/>
      <c r="I51" s="312"/>
      <c r="J51" s="430"/>
    </row>
    <row r="52" spans="2:10" s="283" customFormat="1" ht="16.5" customHeight="1">
      <c r="B52" s="365"/>
      <c r="C52" s="290"/>
      <c r="D52" s="291"/>
      <c r="E52" s="326"/>
      <c r="F52" s="366"/>
      <c r="G52" s="303"/>
      <c r="H52" s="297"/>
      <c r="I52" s="312"/>
      <c r="J52" s="341"/>
    </row>
    <row r="53" spans="2:10" s="283" customFormat="1" ht="16.5" customHeight="1">
      <c r="B53" s="365"/>
      <c r="C53" s="289" t="s">
        <v>189</v>
      </c>
      <c r="D53" s="435" t="s">
        <v>200</v>
      </c>
      <c r="E53" s="436"/>
      <c r="F53" s="437"/>
      <c r="G53" s="303"/>
      <c r="H53" s="297"/>
      <c r="I53" s="312"/>
      <c r="J53" s="341"/>
    </row>
    <row r="54" spans="2:10" s="283" customFormat="1" ht="16.5" customHeight="1">
      <c r="B54" s="365"/>
      <c r="C54" s="290"/>
      <c r="D54" s="291"/>
      <c r="E54" s="326"/>
      <c r="F54" s="366"/>
      <c r="G54" s="303"/>
      <c r="H54" s="297"/>
      <c r="I54" s="312"/>
      <c r="J54" s="341"/>
    </row>
    <row r="55" spans="2:10" s="283" customFormat="1" ht="16.5" customHeight="1">
      <c r="B55" s="364" t="s">
        <v>207</v>
      </c>
      <c r="C55" s="290"/>
      <c r="D55" s="435" t="s">
        <v>201</v>
      </c>
      <c r="E55" s="436"/>
      <c r="F55" s="437"/>
      <c r="G55" s="302" t="s">
        <v>202</v>
      </c>
      <c r="H55" s="296"/>
      <c r="I55" s="313"/>
      <c r="J55" s="341"/>
    </row>
    <row r="56" spans="2:10" s="283" customFormat="1" ht="16.5" customHeight="1">
      <c r="B56" s="365"/>
      <c r="C56" s="290"/>
      <c r="D56" s="291"/>
      <c r="E56" s="326"/>
      <c r="F56" s="366"/>
      <c r="G56" s="303"/>
      <c r="H56" s="297"/>
      <c r="I56" s="312"/>
      <c r="J56" s="342"/>
    </row>
    <row r="57" spans="2:10" s="283" customFormat="1" ht="16.5" customHeight="1">
      <c r="B57" s="364" t="s">
        <v>208</v>
      </c>
      <c r="C57" s="290"/>
      <c r="D57" s="435" t="s">
        <v>203</v>
      </c>
      <c r="E57" s="436"/>
      <c r="F57" s="437"/>
      <c r="G57" s="302" t="s">
        <v>202</v>
      </c>
      <c r="H57" s="296"/>
      <c r="I57" s="313"/>
      <c r="J57" s="341"/>
    </row>
    <row r="58" spans="2:10" s="283" customFormat="1" ht="16.5" customHeight="1">
      <c r="B58" s="365"/>
      <c r="C58" s="290"/>
      <c r="D58" s="291"/>
      <c r="E58" s="326"/>
      <c r="F58" s="366"/>
      <c r="G58" s="303"/>
      <c r="H58" s="297"/>
      <c r="I58" s="312"/>
      <c r="J58" s="367"/>
    </row>
    <row r="59" spans="2:10" s="283" customFormat="1" ht="16.5" customHeight="1">
      <c r="B59" s="364"/>
      <c r="C59" s="290"/>
      <c r="D59" s="435"/>
      <c r="E59" s="436"/>
      <c r="F59" s="437"/>
      <c r="G59" s="302"/>
      <c r="H59" s="296"/>
      <c r="I59" s="313"/>
      <c r="J59" s="367"/>
    </row>
    <row r="60" spans="2:10" s="283" customFormat="1" ht="16.5" customHeight="1">
      <c r="B60" s="365"/>
      <c r="C60" s="290"/>
      <c r="D60" s="292"/>
      <c r="E60" s="143"/>
      <c r="F60" s="359"/>
      <c r="G60" s="303"/>
      <c r="H60" s="290"/>
      <c r="I60" s="312"/>
      <c r="J60" s="341"/>
    </row>
    <row r="61" spans="2:10" s="283" customFormat="1" ht="16.5" customHeight="1">
      <c r="B61" s="226"/>
      <c r="C61" s="136"/>
      <c r="D61" s="146"/>
      <c r="E61" s="168"/>
      <c r="F61" s="355"/>
      <c r="G61" s="301"/>
      <c r="H61" s="165"/>
      <c r="I61" s="310"/>
      <c r="J61" s="341"/>
    </row>
    <row r="62" spans="2:10" s="283" customFormat="1" ht="16.5" customHeight="1">
      <c r="B62" s="226"/>
      <c r="C62" s="167"/>
      <c r="D62" s="146"/>
      <c r="E62" s="168"/>
      <c r="F62" s="355"/>
      <c r="G62" s="301"/>
      <c r="H62" s="165"/>
      <c r="I62" s="310"/>
      <c r="J62" s="341"/>
    </row>
    <row r="63" spans="2:10" s="283" customFormat="1" ht="16.5" customHeight="1">
      <c r="B63" s="226"/>
      <c r="C63" s="136"/>
      <c r="D63" s="146"/>
      <c r="E63" s="147"/>
      <c r="F63" s="368"/>
      <c r="G63" s="363"/>
      <c r="H63" s="165"/>
      <c r="I63" s="310"/>
      <c r="J63" s="341"/>
    </row>
    <row r="64" spans="2:10" s="283" customFormat="1" ht="16.5" customHeight="1">
      <c r="B64" s="264"/>
      <c r="C64" s="265"/>
      <c r="D64" s="266"/>
      <c r="E64" s="266"/>
      <c r="F64" s="266"/>
      <c r="G64" s="265"/>
      <c r="H64" s="267"/>
      <c r="I64" s="314"/>
      <c r="J64" s="353"/>
    </row>
    <row r="65" spans="2:10" s="283" customFormat="1" ht="16.5" customHeight="1">
      <c r="B65" s="250" t="s">
        <v>6</v>
      </c>
      <c r="C65" s="180"/>
      <c r="D65" s="143"/>
      <c r="E65" s="143"/>
      <c r="F65" s="143"/>
      <c r="G65" s="180"/>
      <c r="H65" s="251"/>
      <c r="I65" s="369"/>
      <c r="J65" s="341"/>
    </row>
    <row r="66" spans="2:10" s="283" customFormat="1" ht="16.5" customHeight="1" thickBot="1">
      <c r="B66" s="268"/>
      <c r="C66" s="243"/>
      <c r="D66" s="244"/>
      <c r="E66" s="269"/>
      <c r="F66" s="243"/>
      <c r="G66" s="243"/>
      <c r="H66" s="284"/>
      <c r="I66" s="315"/>
      <c r="J66" s="354"/>
    </row>
    <row r="67" spans="2:10" ht="16.5" customHeight="1" thickTop="1">
      <c r="B67" s="55"/>
      <c r="C67" s="29"/>
      <c r="D67" s="3"/>
      <c r="E67" s="28"/>
      <c r="F67" s="29"/>
      <c r="G67" s="29"/>
      <c r="H67" s="81"/>
      <c r="I67" s="316"/>
      <c r="J67" s="3"/>
    </row>
    <row r="68" spans="2:10" ht="16.5" customHeight="1">
      <c r="B68" s="55"/>
      <c r="C68" s="29"/>
      <c r="D68" s="42"/>
      <c r="E68" s="59"/>
      <c r="F68" s="59"/>
      <c r="G68" s="29"/>
      <c r="H68" s="81"/>
      <c r="I68" s="316"/>
      <c r="J68" s="3"/>
    </row>
    <row r="69" spans="2:10" ht="16.5" customHeight="1">
      <c r="B69" s="55"/>
      <c r="C69" s="29"/>
      <c r="D69" s="25"/>
      <c r="E69" s="25"/>
      <c r="F69" s="25"/>
      <c r="G69" s="36"/>
      <c r="H69" s="81"/>
      <c r="I69" s="317"/>
      <c r="J69" s="72"/>
    </row>
    <row r="70" spans="2:10" ht="16.5" customHeight="1">
      <c r="B70" s="55"/>
      <c r="C70" s="32"/>
      <c r="D70" s="32"/>
      <c r="E70" s="28"/>
      <c r="F70" s="32"/>
      <c r="G70" s="3"/>
      <c r="H70" s="81"/>
      <c r="I70" s="316"/>
      <c r="J70" s="3"/>
    </row>
    <row r="71" spans="2:10" ht="16.5" customHeight="1">
      <c r="B71" s="55"/>
      <c r="C71" s="32"/>
      <c r="D71" s="3"/>
      <c r="E71" s="28"/>
      <c r="F71" s="32"/>
      <c r="G71" s="29"/>
      <c r="H71" s="81"/>
      <c r="I71" s="316"/>
      <c r="J71" s="3"/>
    </row>
    <row r="72" spans="2:10" ht="16.5" customHeight="1">
      <c r="B72" s="55"/>
      <c r="C72" s="3"/>
      <c r="D72" s="3"/>
      <c r="E72" s="29"/>
      <c r="F72" s="3"/>
      <c r="G72" s="29"/>
      <c r="H72" s="81"/>
      <c r="I72" s="317"/>
      <c r="J72" s="49"/>
    </row>
    <row r="73" spans="2:10" ht="16.5" customHeight="1">
      <c r="B73" s="55"/>
      <c r="C73" s="3"/>
      <c r="D73" s="3"/>
      <c r="E73" s="3"/>
      <c r="F73" s="3"/>
      <c r="G73" s="29"/>
      <c r="H73" s="81"/>
      <c r="I73" s="317"/>
      <c r="J73" s="72"/>
    </row>
    <row r="74" spans="2:10" ht="16.5" customHeight="1">
      <c r="B74" s="55"/>
      <c r="C74" s="29"/>
      <c r="D74" s="3"/>
      <c r="E74" s="32"/>
      <c r="F74" s="32"/>
      <c r="G74" s="3"/>
      <c r="H74" s="81"/>
      <c r="I74" s="316"/>
      <c r="J74" s="3"/>
    </row>
    <row r="75" spans="2:10" ht="16.5" customHeight="1">
      <c r="B75" s="55"/>
      <c r="C75" s="3"/>
      <c r="D75" s="3"/>
      <c r="E75" s="3"/>
      <c r="F75" s="3"/>
      <c r="G75" s="29"/>
      <c r="H75" s="81"/>
      <c r="I75" s="316"/>
      <c r="J75" s="3"/>
    </row>
    <row r="76" spans="2:10" ht="16.5" customHeight="1">
      <c r="B76" s="55"/>
      <c r="C76" s="3"/>
      <c r="D76" s="3"/>
      <c r="E76" s="3"/>
      <c r="F76" s="3"/>
      <c r="G76" s="29"/>
      <c r="H76" s="81"/>
      <c r="I76" s="316"/>
      <c r="J76" s="3"/>
    </row>
    <row r="77" spans="2:10" ht="16.5" customHeight="1">
      <c r="B77" s="55"/>
      <c r="C77" s="3"/>
      <c r="D77" s="14"/>
      <c r="E77" s="14"/>
      <c r="F77" s="14"/>
      <c r="G77" s="55"/>
      <c r="H77" s="81"/>
      <c r="I77" s="317"/>
      <c r="J77" s="72"/>
    </row>
    <row r="78" spans="2:10" ht="16.5" customHeight="1">
      <c r="B78" s="55"/>
      <c r="C78" s="3"/>
      <c r="D78" s="3"/>
      <c r="E78" s="3"/>
      <c r="F78" s="3"/>
      <c r="G78" s="29"/>
      <c r="H78" s="81"/>
      <c r="I78" s="316"/>
      <c r="J78" s="3"/>
    </row>
    <row r="79" spans="2:10" ht="16.5" customHeight="1">
      <c r="B79" s="55"/>
      <c r="C79" s="3"/>
      <c r="D79" s="3"/>
      <c r="E79" s="32"/>
      <c r="F79" s="32"/>
      <c r="G79" s="29"/>
      <c r="H79" s="81"/>
      <c r="I79" s="316"/>
      <c r="J79" s="3"/>
    </row>
    <row r="80" spans="2:10" ht="16.5" customHeight="1">
      <c r="B80" s="55"/>
      <c r="C80" s="3"/>
      <c r="D80" s="3"/>
      <c r="E80" s="32"/>
      <c r="F80" s="32"/>
      <c r="G80" s="29"/>
      <c r="H80" s="81"/>
      <c r="I80" s="317"/>
      <c r="J80" s="72"/>
    </row>
    <row r="81" spans="2:10" ht="16.5" customHeight="1">
      <c r="B81" s="55"/>
      <c r="C81" s="3"/>
      <c r="D81" s="3"/>
      <c r="E81" s="3"/>
      <c r="F81" s="3"/>
      <c r="G81" s="29"/>
      <c r="H81" s="81"/>
      <c r="I81" s="316"/>
      <c r="J81" s="3"/>
    </row>
    <row r="82" spans="2:10" ht="16.5" customHeight="1">
      <c r="B82" s="55"/>
      <c r="C82" s="3"/>
      <c r="D82" s="3"/>
      <c r="E82" s="3"/>
      <c r="F82" s="3"/>
      <c r="G82" s="29"/>
      <c r="H82" s="81"/>
      <c r="I82" s="316"/>
      <c r="J82" s="3"/>
    </row>
    <row r="83" spans="2:10" ht="16.5" customHeight="1">
      <c r="B83" s="55"/>
      <c r="C83" s="3"/>
      <c r="D83" s="86"/>
      <c r="E83" s="3"/>
      <c r="F83" s="86"/>
      <c r="G83" s="29"/>
      <c r="H83" s="81"/>
      <c r="I83" s="317"/>
      <c r="J83" s="72"/>
    </row>
    <row r="84" spans="2:10" ht="16.5" customHeight="1">
      <c r="B84" s="55"/>
      <c r="C84" s="3"/>
      <c r="D84" s="3"/>
      <c r="E84" s="32"/>
      <c r="F84" s="32"/>
      <c r="G84" s="3"/>
      <c r="H84" s="81"/>
      <c r="I84" s="316"/>
      <c r="J84" s="3"/>
    </row>
    <row r="85" spans="2:10" ht="16.5" customHeight="1">
      <c r="B85" s="55"/>
      <c r="C85" s="3"/>
      <c r="D85" s="3"/>
      <c r="E85" s="3"/>
      <c r="F85" s="3"/>
      <c r="G85" s="29"/>
      <c r="H85" s="87"/>
      <c r="I85" s="316"/>
      <c r="J85" s="3"/>
    </row>
    <row r="86" spans="2:10" ht="16.5" customHeight="1">
      <c r="B86" s="55"/>
      <c r="C86" s="3"/>
      <c r="D86" s="3"/>
      <c r="E86" s="3"/>
      <c r="F86" s="3"/>
      <c r="G86" s="29"/>
      <c r="H86" s="87"/>
      <c r="I86" s="316"/>
      <c r="J86" s="3"/>
    </row>
    <row r="87" spans="2:10" ht="16.5" customHeight="1">
      <c r="B87" s="55"/>
      <c r="C87" s="3"/>
      <c r="D87" s="3"/>
      <c r="E87" s="34"/>
      <c r="F87" s="86"/>
      <c r="G87" s="86"/>
      <c r="H87" s="81"/>
      <c r="I87" s="316"/>
      <c r="J87" s="3"/>
    </row>
    <row r="88" spans="2:10" ht="16.5" customHeight="1">
      <c r="B88" s="55"/>
      <c r="C88" s="3"/>
      <c r="D88" s="88"/>
      <c r="E88" s="3"/>
      <c r="F88" s="86"/>
      <c r="G88" s="29"/>
      <c r="H88" s="81"/>
      <c r="I88" s="316"/>
      <c r="J88" s="3"/>
    </row>
    <row r="89" spans="2:10" ht="16.5" customHeight="1">
      <c r="B89" s="55"/>
      <c r="C89" s="3"/>
      <c r="D89" s="89"/>
      <c r="E89" s="3"/>
      <c r="F89" s="30"/>
      <c r="G89" s="29"/>
      <c r="H89" s="81"/>
      <c r="I89" s="317"/>
      <c r="J89" s="72"/>
    </row>
    <row r="90" spans="2:10" ht="16.5" customHeight="1">
      <c r="B90" s="55"/>
      <c r="C90" s="3"/>
      <c r="D90" s="90"/>
      <c r="E90" s="3"/>
      <c r="F90" s="86"/>
      <c r="G90" s="29"/>
      <c r="H90" s="81"/>
      <c r="I90" s="316"/>
      <c r="J90" s="3"/>
    </row>
    <row r="91" spans="2:10" ht="16.5" customHeight="1">
      <c r="B91" s="55"/>
      <c r="C91" s="3"/>
      <c r="D91" s="86"/>
      <c r="E91" s="3"/>
      <c r="F91" s="86"/>
      <c r="G91" s="29"/>
      <c r="H91" s="81"/>
      <c r="I91" s="316"/>
      <c r="J91" s="3"/>
    </row>
    <row r="92" spans="2:10" ht="16.5" customHeight="1">
      <c r="B92" s="55"/>
      <c r="C92" s="3"/>
      <c r="D92" s="3"/>
      <c r="E92" s="32"/>
      <c r="F92" s="32"/>
      <c r="G92" s="3"/>
      <c r="H92" s="81"/>
      <c r="I92" s="317"/>
      <c r="J92" s="72"/>
    </row>
    <row r="93" spans="2:10" ht="16.5" customHeight="1">
      <c r="B93" s="55"/>
      <c r="C93" s="3"/>
      <c r="D93" s="3"/>
      <c r="E93" s="3"/>
      <c r="F93" s="3"/>
      <c r="G93" s="29"/>
      <c r="H93" s="81"/>
      <c r="I93" s="316"/>
      <c r="J93" s="3"/>
    </row>
    <row r="94" spans="2:10" ht="16.5" customHeight="1">
      <c r="B94" s="55"/>
      <c r="C94" s="3"/>
      <c r="D94" s="3"/>
      <c r="E94" s="3"/>
      <c r="F94" s="3"/>
      <c r="G94" s="29"/>
      <c r="H94" s="81"/>
      <c r="I94" s="316"/>
      <c r="J94" s="3"/>
    </row>
    <row r="95" spans="2:10" ht="16.5" customHeight="1">
      <c r="B95" s="55"/>
      <c r="C95" s="3"/>
      <c r="D95" s="86"/>
      <c r="E95" s="3"/>
      <c r="F95" s="86"/>
      <c r="G95" s="29"/>
      <c r="H95" s="81"/>
      <c r="I95" s="316"/>
      <c r="J95" s="3"/>
    </row>
    <row r="96" spans="2:10" ht="16.5" customHeight="1">
      <c r="B96" s="55"/>
      <c r="C96" s="3"/>
      <c r="D96" s="3"/>
      <c r="E96" s="32"/>
      <c r="F96" s="32"/>
      <c r="G96" s="3"/>
      <c r="H96" s="81"/>
      <c r="I96" s="317"/>
      <c r="J96" s="72"/>
    </row>
    <row r="97" spans="2:10" ht="16.5" customHeight="1">
      <c r="B97" s="55"/>
      <c r="C97" s="3"/>
      <c r="D97" s="3"/>
      <c r="E97" s="3"/>
      <c r="F97" s="3"/>
      <c r="G97" s="29"/>
      <c r="H97" s="81"/>
      <c r="I97" s="317"/>
      <c r="J97" s="49"/>
    </row>
    <row r="98" spans="2:10" ht="16.5" customHeight="1">
      <c r="B98" s="55"/>
      <c r="C98" s="3"/>
      <c r="D98" s="3"/>
      <c r="E98" s="3"/>
      <c r="F98" s="3"/>
      <c r="G98" s="29"/>
      <c r="H98" s="81"/>
      <c r="I98" s="317"/>
      <c r="J98" s="49"/>
    </row>
    <row r="99" spans="2:10" ht="16.5" customHeight="1">
      <c r="B99" s="55"/>
      <c r="C99" s="3"/>
      <c r="D99" s="3"/>
      <c r="E99" s="34"/>
      <c r="F99" s="3"/>
      <c r="G99" s="29"/>
      <c r="H99" s="81"/>
      <c r="I99" s="316"/>
      <c r="J99" s="3"/>
    </row>
    <row r="100" spans="2:10" ht="16.5" customHeight="1">
      <c r="B100" s="55"/>
      <c r="C100" s="3"/>
      <c r="D100" s="3"/>
      <c r="E100" s="34"/>
      <c r="F100" s="3"/>
      <c r="G100" s="29"/>
      <c r="H100" s="81"/>
      <c r="I100" s="316"/>
      <c r="J100" s="3"/>
    </row>
    <row r="101" spans="2:10" ht="16.5" customHeight="1">
      <c r="B101" s="55"/>
      <c r="C101" s="3"/>
      <c r="D101" s="3"/>
      <c r="E101" s="3"/>
      <c r="F101" s="3"/>
      <c r="G101" s="29"/>
      <c r="H101" s="81"/>
      <c r="I101" s="317"/>
      <c r="J101" s="72"/>
    </row>
    <row r="102" spans="2:10" ht="16.5" customHeight="1">
      <c r="B102" s="55"/>
      <c r="C102" s="3"/>
      <c r="D102" s="3"/>
      <c r="E102" s="34"/>
      <c r="F102" s="3"/>
      <c r="G102" s="29"/>
      <c r="H102" s="81"/>
      <c r="I102" s="317"/>
      <c r="J102" s="49"/>
    </row>
    <row r="103" spans="2:10" ht="16.5" customHeight="1">
      <c r="B103" s="55"/>
      <c r="C103" s="3"/>
      <c r="D103" s="3"/>
      <c r="E103" s="3"/>
      <c r="F103" s="3"/>
      <c r="G103" s="29"/>
      <c r="H103" s="81"/>
      <c r="I103" s="316"/>
      <c r="J103" s="3"/>
    </row>
    <row r="104" spans="2:10" ht="16.5" customHeight="1">
      <c r="B104" s="55"/>
      <c r="C104" s="3"/>
      <c r="D104" s="3"/>
      <c r="E104" s="3"/>
      <c r="F104" s="3"/>
      <c r="G104" s="29"/>
      <c r="H104" s="81"/>
      <c r="I104" s="316"/>
      <c r="J104" s="3"/>
    </row>
    <row r="105" spans="2:10" ht="16.5" customHeight="1">
      <c r="B105" s="55"/>
      <c r="C105" s="3"/>
      <c r="D105" s="3"/>
      <c r="E105" s="3"/>
      <c r="F105" s="3"/>
      <c r="G105" s="29"/>
      <c r="H105" s="81"/>
      <c r="I105" s="316"/>
      <c r="J105" s="3"/>
    </row>
    <row r="106" spans="2:10" ht="16.5" customHeight="1">
      <c r="B106" s="55"/>
      <c r="C106" s="3"/>
      <c r="D106" s="3"/>
      <c r="E106" s="3"/>
      <c r="F106" s="3"/>
      <c r="G106" s="29"/>
      <c r="H106" s="81"/>
      <c r="I106" s="316"/>
      <c r="J106" s="3"/>
    </row>
    <row r="107" spans="2:10" ht="16.5" customHeight="1">
      <c r="B107" s="55"/>
      <c r="C107" s="3"/>
      <c r="D107" s="86"/>
      <c r="E107" s="285"/>
      <c r="F107" s="89"/>
      <c r="G107" s="29"/>
      <c r="H107" s="81"/>
      <c r="I107" s="317"/>
      <c r="J107" s="72"/>
    </row>
    <row r="108" spans="2:10" ht="16.5" customHeight="1">
      <c r="B108" s="55"/>
      <c r="C108" s="3"/>
      <c r="D108" s="3"/>
      <c r="E108" s="3"/>
      <c r="F108" s="3"/>
      <c r="G108" s="29"/>
      <c r="H108" s="81"/>
      <c r="I108" s="316"/>
      <c r="J108" s="3"/>
    </row>
    <row r="109" spans="2:10" ht="16.5" customHeight="1">
      <c r="B109" s="55"/>
      <c r="C109" s="3"/>
      <c r="D109" s="3"/>
      <c r="E109" s="3"/>
      <c r="F109" s="3"/>
      <c r="G109" s="29"/>
      <c r="H109" s="81"/>
      <c r="I109" s="316"/>
      <c r="J109" s="3"/>
    </row>
    <row r="110" spans="2:10" ht="16.5" customHeight="1">
      <c r="B110" s="55"/>
      <c r="C110" s="286"/>
      <c r="D110" s="25"/>
      <c r="E110" s="25"/>
      <c r="F110" s="25"/>
      <c r="G110" s="36"/>
      <c r="H110" s="95"/>
      <c r="I110" s="318"/>
      <c r="J110" s="25"/>
    </row>
    <row r="111" spans="2:10" ht="16.5" customHeight="1">
      <c r="B111" s="55"/>
      <c r="C111" s="36"/>
      <c r="D111" s="25"/>
      <c r="E111" s="25"/>
      <c r="F111" s="25"/>
      <c r="G111" s="36"/>
      <c r="H111" s="37"/>
      <c r="I111" s="318"/>
      <c r="J111" s="25"/>
    </row>
    <row r="112" spans="2:10" ht="16.5" customHeight="1">
      <c r="B112" s="55"/>
      <c r="C112" s="28"/>
      <c r="D112" s="32"/>
      <c r="E112" s="32"/>
      <c r="F112" s="32"/>
      <c r="G112" s="36"/>
      <c r="H112" s="37"/>
      <c r="I112" s="318"/>
      <c r="J112" s="96"/>
    </row>
    <row r="113" spans="2:10" ht="16.5" customHeight="1">
      <c r="B113" s="55"/>
      <c r="C113" s="25"/>
      <c r="D113" s="25"/>
      <c r="E113" s="25"/>
      <c r="F113" s="25"/>
      <c r="G113" s="36"/>
      <c r="H113" s="37"/>
      <c r="I113" s="318"/>
      <c r="J113" s="25"/>
    </row>
    <row r="114" spans="2:10" ht="16.5" customHeight="1">
      <c r="B114" s="55"/>
      <c r="C114" s="25"/>
      <c r="D114" s="25"/>
      <c r="E114" s="25"/>
      <c r="F114" s="25"/>
      <c r="G114" s="36"/>
      <c r="H114" s="37"/>
      <c r="I114" s="318"/>
      <c r="J114" s="25"/>
    </row>
    <row r="115" spans="2:10" ht="16.5" customHeight="1">
      <c r="B115" s="55"/>
      <c r="C115" s="55"/>
      <c r="D115" s="14"/>
      <c r="E115" s="14"/>
      <c r="F115" s="14"/>
      <c r="G115" s="55"/>
      <c r="H115" s="17"/>
      <c r="I115" s="319"/>
      <c r="J115" s="55"/>
    </row>
    <row r="116" spans="2:10" ht="16.5" customHeight="1">
      <c r="B116" s="55"/>
      <c r="C116" s="55"/>
      <c r="D116" s="14"/>
      <c r="E116" s="14"/>
      <c r="F116" s="14"/>
      <c r="G116" s="55"/>
      <c r="H116" s="17"/>
      <c r="I116" s="319"/>
      <c r="J116" s="55"/>
    </row>
    <row r="117" spans="2:10" ht="16.5" customHeight="1">
      <c r="B117" s="55"/>
      <c r="C117" s="55"/>
      <c r="D117" s="14"/>
      <c r="E117" s="14"/>
      <c r="F117" s="14"/>
      <c r="G117" s="55"/>
      <c r="H117" s="17"/>
      <c r="I117" s="319"/>
      <c r="J117" s="55"/>
    </row>
    <row r="118" spans="2:10" ht="16.5" customHeight="1">
      <c r="B118" s="55"/>
      <c r="C118" s="55"/>
      <c r="D118" s="14"/>
      <c r="E118" s="14"/>
      <c r="F118" s="14"/>
      <c r="G118" s="55"/>
      <c r="H118" s="17"/>
      <c r="I118" s="319"/>
      <c r="J118" s="55"/>
    </row>
    <row r="119" spans="2:10" ht="16.5" customHeight="1">
      <c r="B119" s="55"/>
      <c r="C119" s="55"/>
      <c r="D119" s="14"/>
      <c r="E119" s="14"/>
      <c r="F119" s="14"/>
      <c r="G119" s="55"/>
      <c r="H119" s="17"/>
      <c r="I119" s="319"/>
      <c r="J119" s="55"/>
    </row>
    <row r="120" spans="2:10" ht="16.5" customHeight="1">
      <c r="B120" s="55"/>
      <c r="C120" s="55"/>
      <c r="D120" s="14"/>
      <c r="E120" s="14"/>
      <c r="F120" s="14"/>
      <c r="G120" s="55"/>
      <c r="H120" s="17"/>
      <c r="I120" s="319"/>
      <c r="J120" s="55"/>
    </row>
    <row r="121" spans="2:10" ht="16.5" customHeight="1">
      <c r="B121" s="55"/>
      <c r="C121" s="55"/>
      <c r="D121" s="14"/>
      <c r="E121" s="14"/>
      <c r="F121" s="14"/>
      <c r="G121" s="55"/>
      <c r="H121" s="17"/>
      <c r="I121" s="319"/>
      <c r="J121" s="55"/>
    </row>
    <row r="122" spans="2:10" ht="16.5" customHeight="1">
      <c r="B122" s="55"/>
      <c r="C122" s="55"/>
      <c r="D122" s="14"/>
      <c r="E122" s="14"/>
      <c r="F122" s="14"/>
      <c r="G122" s="55"/>
      <c r="H122" s="17"/>
      <c r="I122" s="319"/>
      <c r="J122" s="55"/>
    </row>
    <row r="123" spans="2:10" ht="16.5" customHeight="1">
      <c r="B123" s="55"/>
      <c r="C123" s="55"/>
      <c r="D123" s="14"/>
      <c r="E123" s="14"/>
      <c r="F123" s="14"/>
      <c r="G123" s="55"/>
      <c r="H123" s="17"/>
      <c r="I123" s="319"/>
      <c r="J123" s="55"/>
    </row>
    <row r="124" spans="2:10" ht="16.5" customHeight="1">
      <c r="B124" s="55"/>
      <c r="C124" s="55"/>
      <c r="D124" s="14"/>
      <c r="E124" s="14"/>
      <c r="F124" s="14"/>
      <c r="G124" s="55"/>
      <c r="H124" s="17"/>
      <c r="I124" s="319"/>
      <c r="J124" s="55"/>
    </row>
    <row r="125" spans="2:10" ht="16.5" customHeight="1">
      <c r="B125" s="55"/>
      <c r="C125" s="55"/>
      <c r="D125" s="14"/>
      <c r="E125" s="14"/>
      <c r="F125" s="14"/>
      <c r="G125" s="55"/>
      <c r="H125" s="17"/>
      <c r="I125" s="319"/>
      <c r="J125" s="55"/>
    </row>
    <row r="126" spans="2:10" ht="16.5" customHeight="1">
      <c r="B126" s="55"/>
      <c r="C126" s="55"/>
      <c r="D126" s="14"/>
      <c r="E126" s="14"/>
      <c r="F126" s="14"/>
      <c r="G126" s="55"/>
      <c r="H126" s="17"/>
      <c r="I126" s="319"/>
      <c r="J126" s="55"/>
    </row>
    <row r="127" spans="2:10" ht="16.5" customHeight="1">
      <c r="B127" s="55"/>
      <c r="C127" s="55"/>
      <c r="D127" s="14"/>
      <c r="E127" s="14"/>
      <c r="F127" s="14"/>
      <c r="G127" s="55"/>
      <c r="H127" s="17"/>
      <c r="I127" s="319"/>
      <c r="J127" s="55"/>
    </row>
    <row r="128" spans="2:10" ht="16.5" customHeight="1">
      <c r="B128" s="55"/>
      <c r="C128" s="55"/>
      <c r="D128" s="14"/>
      <c r="E128" s="14"/>
      <c r="F128" s="14"/>
      <c r="G128" s="55"/>
      <c r="H128" s="17"/>
      <c r="I128" s="319"/>
      <c r="J128" s="55"/>
    </row>
    <row r="129" spans="2:10" ht="16.5" customHeight="1">
      <c r="B129" s="55"/>
      <c r="C129" s="55"/>
      <c r="D129" s="14"/>
      <c r="E129" s="14"/>
      <c r="F129" s="14"/>
      <c r="G129" s="55"/>
      <c r="H129" s="17"/>
      <c r="I129" s="319"/>
      <c r="J129" s="55"/>
    </row>
    <row r="130" spans="2:10" ht="16.5" customHeight="1">
      <c r="B130" s="55"/>
      <c r="C130" s="55"/>
      <c r="D130" s="14"/>
      <c r="E130" s="14"/>
      <c r="F130" s="14"/>
      <c r="G130" s="55"/>
      <c r="H130" s="17"/>
      <c r="I130" s="319"/>
      <c r="J130" s="55"/>
    </row>
  </sheetData>
  <mergeCells count="17">
    <mergeCell ref="J50:J51"/>
    <mergeCell ref="D55:F55"/>
    <mergeCell ref="D57:F57"/>
    <mergeCell ref="D59:F59"/>
    <mergeCell ref="D43:F43"/>
    <mergeCell ref="D45:F45"/>
    <mergeCell ref="D47:F47"/>
    <mergeCell ref="D49:F49"/>
    <mergeCell ref="D51:F51"/>
    <mergeCell ref="D53:F53"/>
    <mergeCell ref="B2:J2"/>
    <mergeCell ref="J3:J4"/>
    <mergeCell ref="B3:B4"/>
    <mergeCell ref="D3:F4"/>
    <mergeCell ref="G3:G4"/>
    <mergeCell ref="H3:H4"/>
    <mergeCell ref="I3:I4"/>
  </mergeCells>
  <phoneticPr fontId="11" type="noConversion"/>
  <printOptions horizontalCentered="1" verticalCentered="1"/>
  <pageMargins left="0.47244094488188981" right="0.19685039370078741" top="0.98425196850393704" bottom="0.82677165354330717" header="0.59055118110236227" footer="0.39370078740157483"/>
  <pageSetup paperSize="9" scale="67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81"/>
  <sheetViews>
    <sheetView view="pageBreakPreview" zoomScaleNormal="100" zoomScaleSheetLayoutView="100" workbookViewId="0">
      <selection activeCell="J65" sqref="J65"/>
    </sheetView>
  </sheetViews>
  <sheetFormatPr defaultColWidth="12.42578125" defaultRowHeight="16.5" customHeight="1"/>
  <cols>
    <col min="1" max="1" width="12.42578125" style="5"/>
    <col min="2" max="2" width="6.85546875" style="5" customWidth="1"/>
    <col min="3" max="3" width="10.5703125" style="5" customWidth="1"/>
    <col min="4" max="6" width="19.5703125" style="15" customWidth="1"/>
    <col min="7" max="7" width="9.7109375" style="5" customWidth="1"/>
    <col min="8" max="8" width="11" style="19" customWidth="1"/>
    <col min="9" max="9" width="12.5703125" style="5" customWidth="1"/>
    <col min="10" max="10" width="14.140625" style="5" customWidth="1"/>
    <col min="11" max="16384" width="12.42578125" style="5"/>
  </cols>
  <sheetData>
    <row r="1" spans="2:10" s="1" customFormat="1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s="1" customFormat="1" ht="15.75" thickBot="1">
      <c r="B2" s="425" t="s">
        <v>218</v>
      </c>
      <c r="C2" s="389"/>
      <c r="D2" s="389"/>
      <c r="E2" s="389"/>
      <c r="F2" s="389"/>
      <c r="G2" s="389"/>
      <c r="H2" s="389"/>
      <c r="I2" s="389"/>
      <c r="J2" s="389"/>
    </row>
    <row r="3" spans="2:10" ht="16.5" customHeight="1" thickTop="1">
      <c r="B3" s="399" t="s">
        <v>59</v>
      </c>
      <c r="C3" s="225" t="s">
        <v>13</v>
      </c>
      <c r="D3" s="407" t="s">
        <v>1</v>
      </c>
      <c r="E3" s="407"/>
      <c r="F3" s="407"/>
      <c r="G3" s="407" t="s">
        <v>2</v>
      </c>
      <c r="H3" s="407" t="s">
        <v>3</v>
      </c>
      <c r="I3" s="407" t="s">
        <v>4</v>
      </c>
      <c r="J3" s="397" t="s">
        <v>5</v>
      </c>
    </row>
    <row r="4" spans="2:10" ht="16.5" customHeight="1">
      <c r="B4" s="400"/>
      <c r="C4" s="130" t="s">
        <v>14</v>
      </c>
      <c r="D4" s="408"/>
      <c r="E4" s="408"/>
      <c r="F4" s="408"/>
      <c r="G4" s="408"/>
      <c r="H4" s="432"/>
      <c r="I4" s="432"/>
      <c r="J4" s="398"/>
    </row>
    <row r="5" spans="2:10" ht="16.5" customHeight="1">
      <c r="B5" s="227"/>
      <c r="C5" s="331" t="s">
        <v>15</v>
      </c>
      <c r="D5" s="133"/>
      <c r="E5" s="134"/>
      <c r="F5" s="135"/>
      <c r="G5" s="158"/>
      <c r="H5" s="159"/>
      <c r="I5" s="176"/>
      <c r="J5" s="340"/>
    </row>
    <row r="6" spans="2:10" ht="16.5" customHeight="1">
      <c r="B6" s="229">
        <v>4</v>
      </c>
      <c r="C6" s="132" t="s">
        <v>56</v>
      </c>
      <c r="D6" s="140" t="s">
        <v>141</v>
      </c>
      <c r="E6" s="147"/>
      <c r="F6" s="334"/>
      <c r="G6" s="136"/>
      <c r="H6" s="137"/>
      <c r="I6" s="138"/>
      <c r="J6" s="341"/>
    </row>
    <row r="7" spans="2:10" ht="16.5" customHeight="1">
      <c r="B7" s="216"/>
      <c r="C7" s="131"/>
      <c r="D7" s="140"/>
      <c r="E7" s="141"/>
      <c r="F7" s="334"/>
      <c r="G7" s="136"/>
      <c r="H7" s="137"/>
      <c r="I7" s="138"/>
      <c r="J7" s="341"/>
    </row>
    <row r="8" spans="2:10" ht="16.5" customHeight="1">
      <c r="B8" s="216">
        <v>4.0999999999999996</v>
      </c>
      <c r="C8" s="131"/>
      <c r="D8" s="140" t="s">
        <v>57</v>
      </c>
      <c r="E8" s="147"/>
      <c r="F8" s="334"/>
      <c r="G8" s="136"/>
      <c r="H8" s="137"/>
      <c r="I8" s="138"/>
      <c r="J8" s="341"/>
    </row>
    <row r="9" spans="2:10" ht="16.5" customHeight="1">
      <c r="B9" s="216"/>
      <c r="C9" s="132"/>
      <c r="D9" s="140"/>
      <c r="E9" s="141"/>
      <c r="F9" s="334"/>
      <c r="G9" s="136"/>
      <c r="H9" s="137"/>
      <c r="I9" s="151"/>
      <c r="J9" s="342"/>
    </row>
    <row r="10" spans="2:10" ht="16.5" customHeight="1">
      <c r="B10" s="216" t="s">
        <v>37</v>
      </c>
      <c r="C10" s="132"/>
      <c r="D10" s="146" t="s">
        <v>90</v>
      </c>
      <c r="E10" s="141"/>
      <c r="F10" s="334"/>
      <c r="G10" s="136"/>
      <c r="H10" s="137"/>
      <c r="I10" s="138"/>
      <c r="J10" s="341"/>
    </row>
    <row r="11" spans="2:10" ht="16.5" customHeight="1">
      <c r="B11" s="216"/>
      <c r="C11" s="132"/>
      <c r="D11" s="146" t="s">
        <v>91</v>
      </c>
      <c r="E11" s="147"/>
      <c r="F11" s="334"/>
      <c r="G11" s="136"/>
      <c r="H11" s="137"/>
      <c r="I11" s="151"/>
      <c r="J11" s="341"/>
    </row>
    <row r="12" spans="2:10" ht="16.5" customHeight="1">
      <c r="B12" s="216"/>
      <c r="C12" s="132"/>
      <c r="D12" s="146"/>
      <c r="E12" s="147"/>
      <c r="F12" s="334"/>
      <c r="G12" s="136"/>
      <c r="H12" s="137"/>
      <c r="I12" s="151"/>
      <c r="J12" s="341"/>
    </row>
    <row r="13" spans="2:10" ht="16.5" customHeight="1">
      <c r="B13" s="216" t="s">
        <v>143</v>
      </c>
      <c r="C13" s="132"/>
      <c r="D13" s="146" t="s">
        <v>142</v>
      </c>
      <c r="E13" s="141"/>
      <c r="F13" s="334"/>
      <c r="G13" s="136" t="s">
        <v>81</v>
      </c>
      <c r="H13" s="137">
        <f>'1200C'!H10*0.3</f>
        <v>780.9</v>
      </c>
      <c r="I13" s="151"/>
      <c r="J13" s="342"/>
    </row>
    <row r="14" spans="2:10" ht="16.5" customHeight="1">
      <c r="B14" s="216"/>
      <c r="C14" s="132"/>
      <c r="D14" s="140"/>
      <c r="E14" s="141"/>
      <c r="F14" s="334"/>
      <c r="G14" s="136"/>
      <c r="H14" s="137"/>
      <c r="I14" s="138"/>
      <c r="J14" s="341"/>
    </row>
    <row r="15" spans="2:10" ht="16.5" customHeight="1">
      <c r="B15" s="216" t="s">
        <v>144</v>
      </c>
      <c r="C15" s="131" t="s">
        <v>58</v>
      </c>
      <c r="D15" s="146" t="s">
        <v>209</v>
      </c>
      <c r="E15" s="147"/>
      <c r="F15" s="334"/>
      <c r="G15" s="136" t="s">
        <v>81</v>
      </c>
      <c r="H15" s="137">
        <f>H13*50%</f>
        <v>390.45</v>
      </c>
      <c r="I15" s="138"/>
      <c r="J15" s="341"/>
    </row>
    <row r="16" spans="2:10" ht="16.5" customHeight="1">
      <c r="B16" s="216"/>
      <c r="C16" s="131"/>
      <c r="D16" s="146"/>
      <c r="E16" s="147"/>
      <c r="F16" s="334"/>
      <c r="G16" s="136"/>
      <c r="H16" s="137"/>
      <c r="I16" s="151"/>
      <c r="J16" s="341"/>
    </row>
    <row r="17" spans="2:10" ht="16.5" customHeight="1">
      <c r="B17" s="216" t="s">
        <v>145</v>
      </c>
      <c r="C17" s="131"/>
      <c r="D17" s="142" t="s">
        <v>187</v>
      </c>
      <c r="E17" s="147"/>
      <c r="F17" s="334"/>
      <c r="G17" s="136" t="s">
        <v>81</v>
      </c>
      <c r="H17" s="136"/>
      <c r="I17" s="138"/>
      <c r="J17" s="341" t="s">
        <v>117</v>
      </c>
    </row>
    <row r="18" spans="2:10" ht="16.5" customHeight="1">
      <c r="B18" s="216"/>
      <c r="C18" s="131"/>
      <c r="D18" s="142"/>
      <c r="E18" s="147"/>
      <c r="F18" s="334"/>
      <c r="G18" s="136"/>
      <c r="H18" s="136"/>
      <c r="I18" s="138"/>
      <c r="J18" s="341"/>
    </row>
    <row r="19" spans="2:10" ht="16.5" customHeight="1">
      <c r="B19" s="216">
        <v>4.2</v>
      </c>
      <c r="C19" s="131"/>
      <c r="D19" s="142" t="s">
        <v>146</v>
      </c>
      <c r="E19" s="147"/>
      <c r="F19" s="334"/>
      <c r="G19" s="136" t="s">
        <v>81</v>
      </c>
      <c r="H19" s="298">
        <f>H13*5%</f>
        <v>39.045000000000002</v>
      </c>
      <c r="I19" s="138"/>
      <c r="J19" s="341"/>
    </row>
    <row r="20" spans="2:10" ht="16.5" customHeight="1">
      <c r="B20" s="216"/>
      <c r="C20" s="131"/>
      <c r="D20" s="146"/>
      <c r="E20" s="147"/>
      <c r="F20" s="334"/>
      <c r="G20" s="136"/>
      <c r="H20" s="136"/>
      <c r="I20" s="138"/>
      <c r="J20" s="341"/>
    </row>
    <row r="21" spans="2:10" ht="16.5" customHeight="1">
      <c r="B21" s="216"/>
      <c r="C21" s="132"/>
      <c r="D21" s="146"/>
      <c r="E21" s="141"/>
      <c r="F21" s="334"/>
      <c r="G21" s="136"/>
      <c r="H21" s="136"/>
      <c r="I21" s="138"/>
      <c r="J21" s="344"/>
    </row>
    <row r="22" spans="2:10" ht="16.5" customHeight="1">
      <c r="B22" s="216"/>
      <c r="C22" s="132"/>
      <c r="D22" s="146"/>
      <c r="E22" s="141"/>
      <c r="F22" s="334"/>
      <c r="G22" s="136"/>
      <c r="H22" s="136"/>
      <c r="I22" s="138"/>
      <c r="J22" s="341"/>
    </row>
    <row r="23" spans="2:10" ht="16.5" customHeight="1">
      <c r="B23" s="216"/>
      <c r="C23" s="131"/>
      <c r="D23" s="142"/>
      <c r="E23" s="147"/>
      <c r="F23" s="334"/>
      <c r="G23" s="136"/>
      <c r="H23" s="136"/>
      <c r="I23" s="138"/>
      <c r="J23" s="341"/>
    </row>
    <row r="24" spans="2:10" ht="16.5" customHeight="1">
      <c r="B24" s="216"/>
      <c r="C24" s="131"/>
      <c r="D24" s="146"/>
      <c r="E24" s="147"/>
      <c r="F24" s="334"/>
      <c r="G24" s="136"/>
      <c r="H24" s="136"/>
      <c r="I24" s="138"/>
      <c r="J24" s="341"/>
    </row>
    <row r="25" spans="2:10" ht="16.5" customHeight="1">
      <c r="B25" s="216"/>
      <c r="C25" s="131"/>
      <c r="D25" s="142"/>
      <c r="E25" s="147"/>
      <c r="F25" s="334"/>
      <c r="G25" s="136"/>
      <c r="H25" s="136"/>
      <c r="I25" s="138"/>
      <c r="J25" s="341"/>
    </row>
    <row r="26" spans="2:10" ht="16.5" customHeight="1">
      <c r="B26" s="216"/>
      <c r="C26" s="131"/>
      <c r="D26" s="146"/>
      <c r="E26" s="147"/>
      <c r="F26" s="334"/>
      <c r="G26" s="136"/>
      <c r="H26" s="136"/>
      <c r="I26" s="138"/>
      <c r="J26" s="341"/>
    </row>
    <row r="27" spans="2:10" ht="16.5" customHeight="1">
      <c r="B27" s="216"/>
      <c r="C27" s="131"/>
      <c r="D27" s="142"/>
      <c r="E27" s="147"/>
      <c r="F27" s="334"/>
      <c r="G27" s="136"/>
      <c r="H27" s="136"/>
      <c r="I27" s="138"/>
      <c r="J27" s="341"/>
    </row>
    <row r="28" spans="2:10" ht="16.5" customHeight="1">
      <c r="B28" s="216"/>
      <c r="C28" s="131"/>
      <c r="D28" s="146"/>
      <c r="E28" s="147"/>
      <c r="F28" s="334"/>
      <c r="G28" s="136"/>
      <c r="H28" s="136"/>
      <c r="I28" s="138"/>
      <c r="J28" s="341"/>
    </row>
    <row r="29" spans="2:10" ht="16.5" customHeight="1">
      <c r="B29" s="216"/>
      <c r="C29" s="131"/>
      <c r="D29" s="146"/>
      <c r="E29" s="147"/>
      <c r="F29" s="334"/>
      <c r="G29" s="136"/>
      <c r="H29" s="136"/>
      <c r="I29" s="138"/>
      <c r="J29" s="341"/>
    </row>
    <row r="30" spans="2:10" ht="16.5" customHeight="1">
      <c r="B30" s="216"/>
      <c r="C30" s="131"/>
      <c r="D30" s="177"/>
      <c r="E30" s="147"/>
      <c r="F30" s="334"/>
      <c r="G30" s="136"/>
      <c r="H30" s="136"/>
      <c r="I30" s="138"/>
      <c r="J30" s="341"/>
    </row>
    <row r="31" spans="2:10" ht="16.5" customHeight="1">
      <c r="B31" s="216"/>
      <c r="C31" s="131"/>
      <c r="D31" s="146"/>
      <c r="E31" s="147"/>
      <c r="F31" s="334"/>
      <c r="G31" s="136"/>
      <c r="H31" s="136"/>
      <c r="I31" s="138"/>
      <c r="J31" s="341"/>
    </row>
    <row r="32" spans="2:10" ht="16.5" customHeight="1">
      <c r="B32" s="216"/>
      <c r="C32" s="131"/>
      <c r="D32" s="146"/>
      <c r="E32" s="147"/>
      <c r="F32" s="334"/>
      <c r="G32" s="136"/>
      <c r="H32" s="136"/>
      <c r="I32" s="138"/>
      <c r="J32" s="341"/>
    </row>
    <row r="33" spans="2:10" ht="16.5" customHeight="1">
      <c r="B33" s="216"/>
      <c r="C33" s="131"/>
      <c r="D33" s="146"/>
      <c r="E33" s="147"/>
      <c r="F33" s="334"/>
      <c r="G33" s="136"/>
      <c r="H33" s="136"/>
      <c r="I33" s="138"/>
      <c r="J33" s="341"/>
    </row>
    <row r="34" spans="2:10" ht="16.5" customHeight="1">
      <c r="B34" s="216"/>
      <c r="C34" s="131"/>
      <c r="D34" s="146"/>
      <c r="E34" s="147"/>
      <c r="F34" s="334"/>
      <c r="G34" s="136"/>
      <c r="H34" s="136"/>
      <c r="I34" s="138"/>
      <c r="J34" s="341"/>
    </row>
    <row r="35" spans="2:10" ht="16.5" customHeight="1">
      <c r="B35" s="216"/>
      <c r="C35" s="131"/>
      <c r="D35" s="146"/>
      <c r="E35" s="147"/>
      <c r="F35" s="334"/>
      <c r="G35" s="136"/>
      <c r="H35" s="136"/>
      <c r="I35" s="138"/>
      <c r="J35" s="341"/>
    </row>
    <row r="36" spans="2:10" ht="16.5" customHeight="1">
      <c r="B36" s="216"/>
      <c r="C36" s="131"/>
      <c r="D36" s="146"/>
      <c r="E36" s="147"/>
      <c r="F36" s="334"/>
      <c r="G36" s="136"/>
      <c r="H36" s="136"/>
      <c r="I36" s="138"/>
      <c r="J36" s="341"/>
    </row>
    <row r="37" spans="2:10" ht="16.5" customHeight="1">
      <c r="B37" s="216"/>
      <c r="C37" s="131"/>
      <c r="D37" s="146"/>
      <c r="E37" s="147"/>
      <c r="F37" s="334"/>
      <c r="G37" s="136"/>
      <c r="H37" s="136"/>
      <c r="I37" s="138"/>
      <c r="J37" s="341"/>
    </row>
    <row r="38" spans="2:10" ht="16.5" customHeight="1">
      <c r="B38" s="216"/>
      <c r="C38" s="131"/>
      <c r="D38" s="146"/>
      <c r="E38" s="147"/>
      <c r="F38" s="334"/>
      <c r="G38" s="136"/>
      <c r="H38" s="136"/>
      <c r="I38" s="138"/>
      <c r="J38" s="341"/>
    </row>
    <row r="39" spans="2:10" ht="16.5" customHeight="1">
      <c r="B39" s="216"/>
      <c r="C39" s="131"/>
      <c r="D39" s="146"/>
      <c r="E39" s="147"/>
      <c r="F39" s="334"/>
      <c r="G39" s="136"/>
      <c r="H39" s="136"/>
      <c r="I39" s="138"/>
      <c r="J39" s="341"/>
    </row>
    <row r="40" spans="2:10" ht="16.5" customHeight="1">
      <c r="B40" s="216"/>
      <c r="C40" s="131"/>
      <c r="D40" s="146"/>
      <c r="E40" s="147"/>
      <c r="F40" s="334"/>
      <c r="G40" s="136"/>
      <c r="H40" s="136"/>
      <c r="I40" s="138"/>
      <c r="J40" s="341"/>
    </row>
    <row r="41" spans="2:10" ht="16.5" customHeight="1">
      <c r="B41" s="216"/>
      <c r="C41" s="131"/>
      <c r="D41" s="146"/>
      <c r="E41" s="147"/>
      <c r="F41" s="334"/>
      <c r="G41" s="136"/>
      <c r="H41" s="136"/>
      <c r="I41" s="138"/>
      <c r="J41" s="341"/>
    </row>
    <row r="42" spans="2:10" ht="16.5" customHeight="1">
      <c r="B42" s="216"/>
      <c r="C42" s="131"/>
      <c r="D42" s="146"/>
      <c r="E42" s="147"/>
      <c r="F42" s="334"/>
      <c r="G42" s="136"/>
      <c r="H42" s="136"/>
      <c r="I42" s="138"/>
      <c r="J42" s="341"/>
    </row>
    <row r="43" spans="2:10" ht="16.5" customHeight="1">
      <c r="B43" s="216"/>
      <c r="C43" s="131"/>
      <c r="D43" s="146"/>
      <c r="E43" s="147"/>
      <c r="F43" s="334"/>
      <c r="G43" s="136"/>
      <c r="H43" s="136"/>
      <c r="I43" s="138"/>
      <c r="J43" s="341"/>
    </row>
    <row r="44" spans="2:10" ht="16.5" customHeight="1">
      <c r="B44" s="216"/>
      <c r="C44" s="131"/>
      <c r="D44" s="146"/>
      <c r="E44" s="147"/>
      <c r="F44" s="334"/>
      <c r="G44" s="136"/>
      <c r="H44" s="136"/>
      <c r="I44" s="138"/>
      <c r="J44" s="341"/>
    </row>
    <row r="45" spans="2:10" ht="16.5" customHeight="1">
      <c r="B45" s="216"/>
      <c r="C45" s="131"/>
      <c r="D45" s="146"/>
      <c r="E45" s="147"/>
      <c r="F45" s="334"/>
      <c r="G45" s="136"/>
      <c r="H45" s="136"/>
      <c r="I45" s="138"/>
      <c r="J45" s="341"/>
    </row>
    <row r="46" spans="2:10" ht="16.5" customHeight="1">
      <c r="B46" s="216"/>
      <c r="C46" s="131"/>
      <c r="D46" s="146"/>
      <c r="E46" s="147"/>
      <c r="F46" s="334"/>
      <c r="G46" s="136"/>
      <c r="H46" s="136"/>
      <c r="I46" s="138"/>
      <c r="J46" s="341"/>
    </row>
    <row r="47" spans="2:10" ht="16.5" customHeight="1">
      <c r="B47" s="216"/>
      <c r="C47" s="131"/>
      <c r="D47" s="146"/>
      <c r="E47" s="147"/>
      <c r="F47" s="334"/>
      <c r="G47" s="136"/>
      <c r="H47" s="136"/>
      <c r="I47" s="138"/>
      <c r="J47" s="341"/>
    </row>
    <row r="48" spans="2:10" ht="16.5" customHeight="1">
      <c r="B48" s="216"/>
      <c r="C48" s="131"/>
      <c r="D48" s="146"/>
      <c r="E48" s="147"/>
      <c r="F48" s="334"/>
      <c r="G48" s="136"/>
      <c r="H48" s="136"/>
      <c r="I48" s="138"/>
      <c r="J48" s="431"/>
    </row>
    <row r="49" spans="2:10" ht="16.5" customHeight="1">
      <c r="B49" s="216"/>
      <c r="C49" s="131"/>
      <c r="D49" s="146"/>
      <c r="E49" s="147"/>
      <c r="F49" s="334"/>
      <c r="G49" s="136"/>
      <c r="H49" s="136"/>
      <c r="I49" s="138"/>
      <c r="J49" s="431"/>
    </row>
    <row r="50" spans="2:10" ht="16.5" customHeight="1">
      <c r="B50" s="216"/>
      <c r="C50" s="131"/>
      <c r="D50" s="146"/>
      <c r="E50" s="147"/>
      <c r="F50" s="334"/>
      <c r="G50" s="136"/>
      <c r="H50" s="136"/>
      <c r="I50" s="138"/>
      <c r="J50" s="430"/>
    </row>
    <row r="51" spans="2:10" ht="16.5" customHeight="1">
      <c r="B51" s="216"/>
      <c r="C51" s="131"/>
      <c r="D51" s="146"/>
      <c r="E51" s="147"/>
      <c r="F51" s="334"/>
      <c r="G51" s="136"/>
      <c r="H51" s="136"/>
      <c r="I51" s="138"/>
      <c r="J51" s="430"/>
    </row>
    <row r="52" spans="2:10" ht="16.5" customHeight="1">
      <c r="B52" s="216"/>
      <c r="C52" s="131"/>
      <c r="D52" s="146"/>
      <c r="E52" s="147"/>
      <c r="F52" s="334"/>
      <c r="G52" s="136"/>
      <c r="H52" s="136"/>
      <c r="I52" s="138"/>
      <c r="J52" s="341"/>
    </row>
    <row r="53" spans="2:10" ht="16.5" customHeight="1">
      <c r="B53" s="216"/>
      <c r="C53" s="131"/>
      <c r="D53" s="146"/>
      <c r="E53" s="147"/>
      <c r="F53" s="334"/>
      <c r="G53" s="136"/>
      <c r="H53" s="136"/>
      <c r="I53" s="138"/>
      <c r="J53" s="341"/>
    </row>
    <row r="54" spans="2:10" ht="16.5" customHeight="1">
      <c r="B54" s="216"/>
      <c r="C54" s="131"/>
      <c r="D54" s="177"/>
      <c r="E54" s="147"/>
      <c r="F54" s="334"/>
      <c r="G54" s="136"/>
      <c r="H54" s="136"/>
      <c r="I54" s="138"/>
      <c r="J54" s="341"/>
    </row>
    <row r="55" spans="2:10" ht="16.5" customHeight="1">
      <c r="B55" s="216"/>
      <c r="C55" s="131"/>
      <c r="D55" s="146"/>
      <c r="E55" s="147"/>
      <c r="F55" s="334"/>
      <c r="G55" s="136"/>
      <c r="H55" s="136"/>
      <c r="I55" s="138"/>
      <c r="J55" s="341"/>
    </row>
    <row r="56" spans="2:10" ht="16.5" customHeight="1">
      <c r="B56" s="216"/>
      <c r="C56" s="131"/>
      <c r="D56" s="146"/>
      <c r="E56" s="147"/>
      <c r="F56" s="334"/>
      <c r="G56" s="136"/>
      <c r="H56" s="136"/>
      <c r="I56" s="138"/>
      <c r="J56" s="342"/>
    </row>
    <row r="57" spans="2:10" ht="16.5" customHeight="1">
      <c r="B57" s="216"/>
      <c r="C57" s="131"/>
      <c r="D57" s="146"/>
      <c r="E57" s="147"/>
      <c r="F57" s="334"/>
      <c r="G57" s="136"/>
      <c r="H57" s="136"/>
      <c r="I57" s="138"/>
      <c r="J57" s="341"/>
    </row>
    <row r="58" spans="2:10" ht="16.5" customHeight="1">
      <c r="B58" s="216"/>
      <c r="C58" s="131"/>
      <c r="D58" s="146"/>
      <c r="E58" s="147"/>
      <c r="F58" s="334"/>
      <c r="G58" s="136"/>
      <c r="H58" s="136"/>
      <c r="I58" s="138"/>
      <c r="J58" s="430"/>
    </row>
    <row r="59" spans="2:10" ht="16.5" customHeight="1">
      <c r="B59" s="216"/>
      <c r="C59" s="131"/>
      <c r="D59" s="146"/>
      <c r="E59" s="147"/>
      <c r="F59" s="334"/>
      <c r="G59" s="136"/>
      <c r="H59" s="136"/>
      <c r="I59" s="138"/>
      <c r="J59" s="430"/>
    </row>
    <row r="60" spans="2:10" ht="16.5" customHeight="1">
      <c r="B60" s="216"/>
      <c r="C60" s="178"/>
      <c r="D60" s="142"/>
      <c r="E60" s="143"/>
      <c r="F60" s="359"/>
      <c r="G60" s="152"/>
      <c r="H60" s="161"/>
      <c r="I60" s="138"/>
      <c r="J60" s="341"/>
    </row>
    <row r="61" spans="2:10" ht="16.5" customHeight="1">
      <c r="B61" s="231"/>
      <c r="C61" s="79"/>
      <c r="D61" s="58"/>
      <c r="E61" s="59"/>
      <c r="F61" s="360"/>
      <c r="G61" s="64"/>
      <c r="H61" s="76"/>
      <c r="I61" s="102"/>
      <c r="J61" s="341"/>
    </row>
    <row r="62" spans="2:10" ht="16.5" customHeight="1">
      <c r="B62" s="231"/>
      <c r="C62" s="79"/>
      <c r="D62" s="60"/>
      <c r="E62" s="69"/>
      <c r="F62" s="360"/>
      <c r="G62" s="64"/>
      <c r="H62" s="76"/>
      <c r="I62" s="103"/>
      <c r="J62" s="341"/>
    </row>
    <row r="63" spans="2:10" ht="16.5" customHeight="1">
      <c r="B63" s="231"/>
      <c r="C63" s="79"/>
      <c r="D63" s="60"/>
      <c r="E63" s="69"/>
      <c r="F63" s="360"/>
      <c r="G63" s="64"/>
      <c r="H63" s="76"/>
      <c r="I63" s="102"/>
      <c r="J63" s="341"/>
    </row>
    <row r="64" spans="2:10" ht="16.5" customHeight="1">
      <c r="B64" s="272"/>
      <c r="C64" s="273"/>
      <c r="D64" s="270"/>
      <c r="E64" s="270"/>
      <c r="F64" s="274"/>
      <c r="G64" s="275"/>
      <c r="H64" s="276"/>
      <c r="I64" s="277"/>
      <c r="J64" s="353"/>
    </row>
    <row r="65" spans="2:10" ht="16.5" customHeight="1">
      <c r="B65" s="329" t="s">
        <v>6</v>
      </c>
      <c r="C65" s="324"/>
      <c r="D65" s="179"/>
      <c r="E65" s="179"/>
      <c r="F65" s="143"/>
      <c r="G65" s="180"/>
      <c r="H65" s="278"/>
      <c r="I65" s="361"/>
      <c r="J65" s="341"/>
    </row>
    <row r="66" spans="2:10" ht="16.5" customHeight="1" thickBot="1">
      <c r="B66" s="257"/>
      <c r="C66" s="279"/>
      <c r="D66" s="271"/>
      <c r="E66" s="271"/>
      <c r="F66" s="271"/>
      <c r="G66" s="280"/>
      <c r="H66" s="281"/>
      <c r="I66" s="282"/>
      <c r="J66" s="354"/>
    </row>
    <row r="67" spans="2:10" ht="16.5" customHeight="1" thickTop="1">
      <c r="C67" s="8"/>
      <c r="D67" s="13"/>
      <c r="E67" s="13"/>
      <c r="F67" s="13"/>
      <c r="G67" s="11"/>
      <c r="H67" s="21"/>
    </row>
    <row r="68" spans="2:10" ht="16.5" customHeight="1">
      <c r="C68" s="9"/>
      <c r="D68" s="16"/>
      <c r="E68" s="16"/>
      <c r="F68" s="16"/>
      <c r="G68" s="12"/>
      <c r="H68" s="22"/>
    </row>
    <row r="69" spans="2:10" ht="16.5" customHeight="1">
      <c r="C69" s="9"/>
      <c r="D69" s="16"/>
      <c r="E69" s="16"/>
      <c r="F69" s="16"/>
      <c r="G69" s="9"/>
      <c r="H69" s="22"/>
    </row>
    <row r="70" spans="2:10" ht="16.5" customHeight="1">
      <c r="C70" s="9"/>
      <c r="D70" s="16"/>
      <c r="E70" s="16"/>
      <c r="F70" s="16"/>
      <c r="G70" s="9"/>
      <c r="H70" s="22"/>
    </row>
    <row r="71" spans="2:10" ht="16.5" customHeight="1">
      <c r="C71" s="9"/>
      <c r="D71" s="16"/>
      <c r="E71" s="16"/>
      <c r="F71" s="16"/>
      <c r="G71" s="9"/>
      <c r="H71" s="22"/>
    </row>
    <row r="72" spans="2:10" ht="16.5" customHeight="1">
      <c r="C72" s="9"/>
      <c r="D72" s="16"/>
      <c r="E72" s="16"/>
      <c r="F72" s="16"/>
      <c r="G72" s="9"/>
      <c r="H72" s="22"/>
    </row>
    <row r="73" spans="2:10" ht="16.5" customHeight="1">
      <c r="C73" s="9"/>
      <c r="D73" s="16"/>
      <c r="E73" s="16"/>
      <c r="F73" s="16"/>
      <c r="G73" s="9"/>
      <c r="H73" s="22"/>
    </row>
    <row r="74" spans="2:10" ht="16.5" customHeight="1">
      <c r="C74" s="9"/>
      <c r="D74" s="16"/>
      <c r="E74" s="16"/>
      <c r="F74" s="16"/>
      <c r="G74" s="9"/>
      <c r="H74" s="22"/>
    </row>
    <row r="75" spans="2:10" ht="16.5" customHeight="1">
      <c r="C75" s="9"/>
      <c r="D75" s="16"/>
      <c r="E75" s="16"/>
      <c r="F75" s="16"/>
      <c r="G75" s="9"/>
      <c r="H75" s="22"/>
    </row>
    <row r="76" spans="2:10" ht="16.5" customHeight="1">
      <c r="C76" s="9"/>
      <c r="D76" s="16"/>
      <c r="E76" s="16"/>
      <c r="F76" s="16"/>
      <c r="G76" s="9"/>
      <c r="H76" s="22"/>
    </row>
    <row r="77" spans="2:10" ht="16.5" customHeight="1">
      <c r="C77" s="9"/>
      <c r="D77" s="16"/>
      <c r="E77" s="16"/>
      <c r="F77" s="16"/>
      <c r="G77" s="9"/>
      <c r="H77" s="22"/>
    </row>
    <row r="78" spans="2:10" ht="16.5" customHeight="1">
      <c r="C78" s="9"/>
      <c r="D78" s="16"/>
      <c r="E78" s="16"/>
      <c r="F78" s="16"/>
      <c r="G78" s="9"/>
      <c r="H78" s="22"/>
    </row>
    <row r="79" spans="2:10" ht="16.5" customHeight="1">
      <c r="C79" s="9"/>
      <c r="D79" s="16"/>
      <c r="E79" s="16"/>
      <c r="F79" s="16"/>
      <c r="G79" s="9"/>
      <c r="H79" s="22"/>
    </row>
    <row r="80" spans="2:10" ht="16.5" customHeight="1">
      <c r="C80" s="9"/>
      <c r="D80" s="16"/>
      <c r="E80" s="16"/>
      <c r="F80" s="16"/>
      <c r="G80" s="9"/>
      <c r="H80" s="22"/>
    </row>
    <row r="81" spans="3:8" ht="16.5" customHeight="1">
      <c r="C81" s="9"/>
      <c r="D81" s="16"/>
      <c r="E81" s="16"/>
      <c r="F81" s="16"/>
      <c r="G81" s="9"/>
      <c r="H81" s="22"/>
    </row>
    <row r="82" spans="3:8" ht="16.5" customHeight="1">
      <c r="C82" s="9"/>
      <c r="D82" s="16"/>
      <c r="E82" s="16"/>
      <c r="F82" s="16"/>
      <c r="G82" s="9"/>
      <c r="H82" s="22"/>
    </row>
    <row r="83" spans="3:8" ht="16.5" customHeight="1">
      <c r="C83" s="9"/>
      <c r="D83" s="16"/>
      <c r="E83" s="16"/>
      <c r="F83" s="16"/>
      <c r="G83" s="9"/>
      <c r="H83" s="22"/>
    </row>
    <row r="84" spans="3:8" ht="16.5" customHeight="1">
      <c r="C84" s="9"/>
      <c r="D84" s="16"/>
      <c r="E84" s="16"/>
      <c r="F84" s="16"/>
      <c r="G84" s="9"/>
      <c r="H84" s="22"/>
    </row>
    <row r="85" spans="3:8" ht="16.5" customHeight="1">
      <c r="C85" s="9"/>
      <c r="D85" s="16"/>
      <c r="E85" s="16"/>
      <c r="F85" s="16"/>
      <c r="G85" s="9"/>
      <c r="H85" s="22"/>
    </row>
    <row r="86" spans="3:8" ht="16.5" customHeight="1">
      <c r="C86" s="9"/>
      <c r="D86" s="16"/>
      <c r="E86" s="16"/>
      <c r="F86" s="16"/>
      <c r="G86" s="9"/>
      <c r="H86" s="22"/>
    </row>
    <row r="87" spans="3:8" ht="16.5" customHeight="1">
      <c r="C87" s="9"/>
      <c r="D87" s="16"/>
      <c r="E87" s="16"/>
      <c r="F87" s="16"/>
      <c r="G87" s="9"/>
      <c r="H87" s="22"/>
    </row>
    <row r="88" spans="3:8" ht="16.5" customHeight="1">
      <c r="C88" s="9"/>
      <c r="D88" s="16"/>
      <c r="E88" s="16"/>
      <c r="F88" s="16"/>
      <c r="G88" s="9"/>
      <c r="H88" s="22"/>
    </row>
    <row r="89" spans="3:8" ht="16.5" customHeight="1">
      <c r="C89" s="9"/>
      <c r="D89" s="16"/>
      <c r="E89" s="16"/>
      <c r="F89" s="16"/>
      <c r="G89" s="9"/>
      <c r="H89" s="22"/>
    </row>
    <row r="90" spans="3:8" ht="16.5" customHeight="1">
      <c r="C90" s="9"/>
      <c r="D90" s="16"/>
      <c r="E90" s="16"/>
      <c r="F90" s="16"/>
      <c r="G90" s="9"/>
      <c r="H90" s="22"/>
    </row>
    <row r="91" spans="3:8" ht="16.5" customHeight="1">
      <c r="C91" s="9"/>
      <c r="D91" s="16"/>
      <c r="E91" s="16"/>
      <c r="F91" s="16"/>
      <c r="G91" s="9"/>
      <c r="H91" s="22"/>
    </row>
    <row r="92" spans="3:8" ht="16.5" customHeight="1">
      <c r="C92" s="9"/>
      <c r="D92" s="16"/>
      <c r="E92" s="16"/>
      <c r="F92" s="16"/>
      <c r="G92" s="9"/>
      <c r="H92" s="22"/>
    </row>
    <row r="93" spans="3:8" ht="16.5" customHeight="1">
      <c r="C93" s="9"/>
      <c r="D93" s="16"/>
      <c r="E93" s="16"/>
      <c r="F93" s="16"/>
      <c r="G93" s="9"/>
      <c r="H93" s="22"/>
    </row>
    <row r="94" spans="3:8" ht="16.5" customHeight="1">
      <c r="C94" s="9"/>
      <c r="D94" s="16"/>
      <c r="E94" s="16"/>
      <c r="F94" s="16"/>
      <c r="G94" s="9"/>
      <c r="H94" s="22"/>
    </row>
    <row r="95" spans="3:8" ht="16.5" customHeight="1">
      <c r="C95" s="9"/>
      <c r="D95" s="16"/>
      <c r="E95" s="16"/>
      <c r="F95" s="16"/>
      <c r="G95" s="9"/>
      <c r="H95" s="22"/>
    </row>
    <row r="96" spans="3:8" ht="16.5" customHeight="1">
      <c r="C96" s="9"/>
      <c r="D96" s="16"/>
      <c r="E96" s="16"/>
      <c r="F96" s="16"/>
      <c r="G96" s="9"/>
      <c r="H96" s="22"/>
    </row>
    <row r="97" spans="3:8" ht="16.5" customHeight="1">
      <c r="C97" s="9"/>
      <c r="D97" s="16"/>
      <c r="E97" s="16"/>
      <c r="F97" s="16"/>
      <c r="G97" s="9"/>
      <c r="H97" s="22"/>
    </row>
    <row r="98" spans="3:8" ht="16.5" customHeight="1">
      <c r="C98" s="9"/>
      <c r="D98" s="16"/>
      <c r="E98" s="16"/>
      <c r="F98" s="16"/>
      <c r="G98" s="9"/>
      <c r="H98" s="22"/>
    </row>
    <row r="99" spans="3:8" ht="16.5" customHeight="1">
      <c r="C99" s="9"/>
      <c r="D99" s="16"/>
      <c r="E99" s="16"/>
      <c r="F99" s="16"/>
      <c r="G99" s="9"/>
      <c r="H99" s="22"/>
    </row>
    <row r="100" spans="3:8" ht="16.5" customHeight="1">
      <c r="C100" s="9"/>
      <c r="D100" s="16"/>
      <c r="E100" s="16"/>
      <c r="F100" s="16"/>
      <c r="G100" s="9"/>
      <c r="H100" s="22"/>
    </row>
    <row r="101" spans="3:8" ht="16.5" customHeight="1">
      <c r="C101" s="9"/>
      <c r="D101" s="16"/>
      <c r="E101" s="16"/>
      <c r="F101" s="16"/>
      <c r="G101" s="9"/>
      <c r="H101" s="22"/>
    </row>
    <row r="102" spans="3:8" ht="16.5" customHeight="1">
      <c r="C102" s="9"/>
      <c r="D102" s="16"/>
      <c r="E102" s="16"/>
      <c r="F102" s="16"/>
      <c r="G102" s="9"/>
      <c r="H102" s="22"/>
    </row>
    <row r="103" spans="3:8" ht="16.5" customHeight="1">
      <c r="C103" s="9"/>
      <c r="D103" s="16"/>
      <c r="E103" s="16"/>
      <c r="F103" s="16"/>
      <c r="G103" s="9"/>
      <c r="H103" s="22"/>
    </row>
    <row r="104" spans="3:8" ht="16.5" customHeight="1">
      <c r="C104" s="9"/>
      <c r="D104" s="16"/>
      <c r="E104" s="16"/>
      <c r="F104" s="16"/>
      <c r="G104" s="9"/>
      <c r="H104" s="22"/>
    </row>
    <row r="105" spans="3:8" ht="16.5" customHeight="1">
      <c r="C105" s="9"/>
      <c r="D105" s="16"/>
      <c r="E105" s="16"/>
      <c r="F105" s="16"/>
      <c r="G105" s="9"/>
      <c r="H105" s="22"/>
    </row>
    <row r="106" spans="3:8" ht="16.5" customHeight="1">
      <c r="C106" s="9"/>
      <c r="D106" s="16"/>
      <c r="E106" s="16"/>
      <c r="F106" s="16"/>
      <c r="G106" s="9"/>
      <c r="H106" s="22"/>
    </row>
    <row r="107" spans="3:8" ht="16.5" customHeight="1">
      <c r="C107" s="9"/>
      <c r="D107" s="16"/>
      <c r="E107" s="16"/>
      <c r="F107" s="16"/>
      <c r="G107" s="9"/>
      <c r="H107" s="22"/>
    </row>
    <row r="108" spans="3:8" ht="16.5" customHeight="1">
      <c r="C108" s="9"/>
      <c r="D108" s="16"/>
      <c r="E108" s="16"/>
      <c r="F108" s="16"/>
      <c r="G108" s="9"/>
      <c r="H108" s="22"/>
    </row>
    <row r="109" spans="3:8" ht="16.5" customHeight="1">
      <c r="C109" s="9"/>
      <c r="D109" s="16"/>
      <c r="E109" s="16"/>
      <c r="F109" s="16"/>
      <c r="G109" s="9"/>
      <c r="H109" s="22"/>
    </row>
    <row r="110" spans="3:8" ht="16.5" customHeight="1">
      <c r="C110" s="9"/>
      <c r="D110" s="16"/>
      <c r="E110" s="16"/>
      <c r="F110" s="16"/>
      <c r="G110" s="9"/>
      <c r="H110" s="22"/>
    </row>
    <row r="111" spans="3:8" ht="16.5" customHeight="1">
      <c r="C111" s="9"/>
      <c r="D111" s="16"/>
      <c r="E111" s="16"/>
      <c r="F111" s="16"/>
      <c r="G111" s="9"/>
      <c r="H111" s="22"/>
    </row>
    <row r="112" spans="3:8" ht="16.5" customHeight="1">
      <c r="C112" s="9"/>
      <c r="D112" s="16"/>
      <c r="E112" s="16"/>
      <c r="F112" s="16"/>
      <c r="G112" s="9"/>
      <c r="H112" s="22"/>
    </row>
    <row r="113" spans="3:8" ht="16.5" customHeight="1">
      <c r="C113" s="9"/>
      <c r="D113" s="16"/>
      <c r="E113" s="16"/>
      <c r="F113" s="16"/>
      <c r="G113" s="9"/>
      <c r="H113" s="22"/>
    </row>
    <row r="114" spans="3:8" ht="16.5" customHeight="1">
      <c r="C114" s="9"/>
      <c r="D114" s="16"/>
      <c r="E114" s="16"/>
      <c r="F114" s="16"/>
      <c r="G114" s="9"/>
      <c r="H114" s="22"/>
    </row>
    <row r="115" spans="3:8" ht="16.5" customHeight="1">
      <c r="C115" s="9"/>
      <c r="D115" s="16"/>
      <c r="E115" s="16"/>
      <c r="F115" s="16"/>
      <c r="G115" s="9"/>
      <c r="H115" s="22"/>
    </row>
    <row r="116" spans="3:8" ht="16.5" customHeight="1">
      <c r="C116" s="9"/>
      <c r="D116" s="16"/>
      <c r="E116" s="16"/>
      <c r="F116" s="16"/>
      <c r="G116" s="9"/>
      <c r="H116" s="22"/>
    </row>
    <row r="117" spans="3:8" ht="16.5" customHeight="1">
      <c r="C117" s="9"/>
      <c r="D117" s="16"/>
      <c r="E117" s="16"/>
      <c r="F117" s="16"/>
      <c r="G117" s="9"/>
      <c r="H117" s="22"/>
    </row>
    <row r="118" spans="3:8" ht="16.5" customHeight="1">
      <c r="C118" s="9"/>
      <c r="D118" s="16"/>
      <c r="E118" s="16"/>
      <c r="F118" s="16"/>
      <c r="G118" s="9"/>
      <c r="H118" s="22"/>
    </row>
    <row r="119" spans="3:8" ht="16.5" customHeight="1">
      <c r="C119" s="9"/>
      <c r="D119" s="16"/>
      <c r="E119" s="16"/>
      <c r="F119" s="16"/>
      <c r="G119" s="9"/>
      <c r="H119" s="22"/>
    </row>
    <row r="120" spans="3:8" ht="16.5" customHeight="1">
      <c r="C120" s="9"/>
      <c r="D120" s="16"/>
      <c r="E120" s="16"/>
      <c r="F120" s="16"/>
      <c r="G120" s="9"/>
      <c r="H120" s="22"/>
    </row>
    <row r="121" spans="3:8" ht="16.5" customHeight="1">
      <c r="C121" s="9"/>
      <c r="D121" s="16"/>
      <c r="E121" s="16"/>
      <c r="F121" s="16"/>
      <c r="G121" s="9"/>
      <c r="H121" s="22"/>
    </row>
    <row r="122" spans="3:8" ht="16.5" customHeight="1">
      <c r="C122" s="9"/>
      <c r="D122" s="16"/>
      <c r="E122" s="16"/>
      <c r="F122" s="16"/>
      <c r="G122" s="9"/>
      <c r="H122" s="22"/>
    </row>
    <row r="123" spans="3:8" ht="16.5" customHeight="1">
      <c r="C123" s="9"/>
      <c r="D123" s="16"/>
      <c r="E123" s="16"/>
      <c r="F123" s="16"/>
      <c r="G123" s="9"/>
      <c r="H123" s="22"/>
    </row>
    <row r="124" spans="3:8" ht="16.5" customHeight="1">
      <c r="C124" s="9"/>
      <c r="D124" s="16"/>
      <c r="E124" s="16"/>
      <c r="F124" s="16"/>
      <c r="G124" s="9"/>
      <c r="H124" s="22"/>
    </row>
    <row r="125" spans="3:8" ht="16.5" customHeight="1">
      <c r="C125" s="9"/>
      <c r="D125" s="16"/>
      <c r="E125" s="16"/>
      <c r="F125" s="16"/>
      <c r="G125" s="9"/>
      <c r="H125" s="22"/>
    </row>
    <row r="126" spans="3:8" ht="16.5" customHeight="1">
      <c r="C126" s="9"/>
      <c r="D126" s="16"/>
      <c r="E126" s="16"/>
      <c r="F126" s="16"/>
      <c r="G126" s="9"/>
      <c r="H126" s="22"/>
    </row>
    <row r="127" spans="3:8" ht="16.5" customHeight="1">
      <c r="C127" s="9"/>
      <c r="D127" s="16"/>
      <c r="E127" s="16"/>
      <c r="F127" s="16"/>
      <c r="G127" s="9"/>
      <c r="H127" s="22"/>
    </row>
    <row r="128" spans="3:8" ht="16.5" customHeight="1">
      <c r="C128" s="9"/>
      <c r="D128" s="16"/>
      <c r="E128" s="16"/>
      <c r="F128" s="16"/>
      <c r="G128" s="9"/>
      <c r="H128" s="22"/>
    </row>
    <row r="129" spans="3:8" ht="16.5" customHeight="1">
      <c r="C129" s="9"/>
      <c r="D129" s="16"/>
      <c r="E129" s="16"/>
      <c r="F129" s="16"/>
      <c r="G129" s="9"/>
      <c r="H129" s="22"/>
    </row>
    <row r="130" spans="3:8" ht="16.5" customHeight="1">
      <c r="C130" s="9"/>
      <c r="D130" s="16"/>
      <c r="E130" s="16"/>
      <c r="F130" s="16"/>
      <c r="G130" s="9"/>
      <c r="H130" s="22"/>
    </row>
    <row r="131" spans="3:8" ht="16.5" customHeight="1">
      <c r="C131" s="9"/>
      <c r="D131" s="16"/>
      <c r="E131" s="16"/>
      <c r="F131" s="16"/>
      <c r="G131" s="9"/>
      <c r="H131" s="22"/>
    </row>
    <row r="132" spans="3:8" ht="16.5" customHeight="1">
      <c r="C132" s="9"/>
      <c r="D132" s="16"/>
      <c r="E132" s="16"/>
      <c r="F132" s="16"/>
      <c r="G132" s="9"/>
      <c r="H132" s="22"/>
    </row>
    <row r="133" spans="3:8" ht="16.5" customHeight="1">
      <c r="C133" s="9"/>
      <c r="D133" s="16"/>
      <c r="E133" s="16"/>
      <c r="F133" s="16"/>
      <c r="G133" s="9"/>
      <c r="H133" s="22"/>
    </row>
    <row r="134" spans="3:8" ht="16.5" customHeight="1">
      <c r="C134" s="9"/>
      <c r="D134" s="16"/>
      <c r="E134" s="16"/>
      <c r="F134" s="16"/>
      <c r="G134" s="9"/>
      <c r="H134" s="22"/>
    </row>
    <row r="135" spans="3:8" ht="16.5" customHeight="1">
      <c r="C135" s="9"/>
      <c r="D135" s="16"/>
      <c r="E135" s="16"/>
      <c r="F135" s="16"/>
      <c r="G135" s="9"/>
      <c r="H135" s="22"/>
    </row>
    <row r="136" spans="3:8" ht="16.5" customHeight="1">
      <c r="C136" s="9"/>
      <c r="D136" s="16"/>
      <c r="E136" s="16"/>
      <c r="F136" s="16"/>
      <c r="G136" s="9"/>
      <c r="H136" s="22"/>
    </row>
    <row r="137" spans="3:8" ht="16.5" customHeight="1">
      <c r="C137" s="9"/>
      <c r="D137" s="16"/>
      <c r="E137" s="16"/>
      <c r="F137" s="16"/>
      <c r="G137" s="9"/>
      <c r="H137" s="22"/>
    </row>
    <row r="138" spans="3:8" ht="16.5" customHeight="1">
      <c r="C138" s="9"/>
      <c r="D138" s="16"/>
      <c r="E138" s="16"/>
      <c r="F138" s="16"/>
      <c r="G138" s="9"/>
      <c r="H138" s="22"/>
    </row>
    <row r="139" spans="3:8" ht="16.5" customHeight="1">
      <c r="C139" s="9"/>
      <c r="D139" s="16"/>
      <c r="E139" s="16"/>
      <c r="F139" s="16"/>
      <c r="G139" s="9"/>
      <c r="H139" s="22"/>
    </row>
    <row r="140" spans="3:8" ht="16.5" customHeight="1">
      <c r="C140" s="9"/>
      <c r="D140" s="16"/>
      <c r="E140" s="16"/>
      <c r="F140" s="16"/>
      <c r="G140" s="9"/>
      <c r="H140" s="22"/>
    </row>
    <row r="141" spans="3:8" ht="16.5" customHeight="1">
      <c r="C141" s="9"/>
      <c r="D141" s="16"/>
      <c r="E141" s="16"/>
      <c r="F141" s="16"/>
      <c r="G141" s="9"/>
      <c r="H141" s="22"/>
    </row>
    <row r="142" spans="3:8" ht="16.5" customHeight="1">
      <c r="C142" s="9"/>
      <c r="D142" s="16"/>
      <c r="E142" s="16"/>
      <c r="F142" s="16"/>
      <c r="G142" s="9"/>
      <c r="H142" s="22"/>
    </row>
    <row r="143" spans="3:8" ht="16.5" customHeight="1">
      <c r="C143" s="9"/>
      <c r="D143" s="16"/>
      <c r="E143" s="16"/>
      <c r="F143" s="16"/>
      <c r="G143" s="9"/>
      <c r="H143" s="22"/>
    </row>
    <row r="144" spans="3:8" ht="16.5" customHeight="1">
      <c r="C144" s="9"/>
      <c r="D144" s="16"/>
      <c r="E144" s="16"/>
      <c r="F144" s="16"/>
      <c r="G144" s="9"/>
      <c r="H144" s="22"/>
    </row>
    <row r="145" spans="3:8" ht="16.5" customHeight="1">
      <c r="C145" s="9"/>
      <c r="D145" s="16"/>
      <c r="E145" s="16"/>
      <c r="F145" s="16"/>
      <c r="G145" s="9"/>
      <c r="H145" s="22"/>
    </row>
    <row r="146" spans="3:8" ht="16.5" customHeight="1">
      <c r="C146" s="9"/>
      <c r="D146" s="16"/>
      <c r="E146" s="16"/>
      <c r="F146" s="16"/>
      <c r="G146" s="9"/>
      <c r="H146" s="22"/>
    </row>
    <row r="147" spans="3:8" ht="16.5" customHeight="1">
      <c r="C147" s="9"/>
      <c r="D147" s="16"/>
      <c r="E147" s="16"/>
      <c r="F147" s="16"/>
      <c r="G147" s="9"/>
      <c r="H147" s="22"/>
    </row>
    <row r="148" spans="3:8" ht="16.5" customHeight="1">
      <c r="C148" s="9"/>
      <c r="D148" s="16"/>
      <c r="E148" s="16"/>
      <c r="F148" s="16"/>
      <c r="G148" s="9"/>
      <c r="H148" s="22"/>
    </row>
    <row r="149" spans="3:8" ht="16.5" customHeight="1">
      <c r="C149" s="9"/>
      <c r="D149" s="16"/>
      <c r="E149" s="16"/>
      <c r="F149" s="16"/>
      <c r="G149" s="9"/>
      <c r="H149" s="22"/>
    </row>
    <row r="150" spans="3:8" ht="16.5" customHeight="1">
      <c r="C150" s="9"/>
      <c r="D150" s="16"/>
      <c r="E150" s="16"/>
      <c r="F150" s="16"/>
      <c r="G150" s="9"/>
      <c r="H150" s="22"/>
    </row>
    <row r="151" spans="3:8" ht="16.5" customHeight="1">
      <c r="C151" s="9"/>
      <c r="D151" s="16"/>
      <c r="E151" s="16"/>
      <c r="F151" s="16"/>
      <c r="G151" s="9"/>
      <c r="H151" s="22"/>
    </row>
    <row r="152" spans="3:8" ht="16.5" customHeight="1">
      <c r="C152" s="9"/>
      <c r="D152" s="16"/>
      <c r="E152" s="16"/>
      <c r="F152" s="16"/>
      <c r="G152" s="9"/>
      <c r="H152" s="22"/>
    </row>
    <row r="153" spans="3:8" ht="16.5" customHeight="1">
      <c r="C153" s="9"/>
      <c r="D153" s="16"/>
      <c r="E153" s="16"/>
      <c r="F153" s="16"/>
      <c r="G153" s="9"/>
      <c r="H153" s="22"/>
    </row>
    <row r="154" spans="3:8" ht="16.5" customHeight="1">
      <c r="C154" s="9"/>
      <c r="D154" s="16"/>
      <c r="E154" s="16"/>
      <c r="F154" s="16"/>
      <c r="G154" s="9"/>
      <c r="H154" s="22"/>
    </row>
    <row r="155" spans="3:8" ht="16.5" customHeight="1">
      <c r="C155" s="9"/>
      <c r="D155" s="16"/>
      <c r="E155" s="16"/>
      <c r="F155" s="16"/>
      <c r="G155" s="9"/>
      <c r="H155" s="22"/>
    </row>
    <row r="156" spans="3:8" ht="16.5" customHeight="1">
      <c r="C156" s="9"/>
      <c r="D156" s="16"/>
      <c r="E156" s="16"/>
      <c r="F156" s="16"/>
      <c r="G156" s="9"/>
      <c r="H156" s="22"/>
    </row>
    <row r="157" spans="3:8" ht="16.5" customHeight="1">
      <c r="C157" s="9"/>
      <c r="D157" s="16"/>
      <c r="E157" s="16"/>
      <c r="F157" s="16"/>
      <c r="G157" s="9"/>
      <c r="H157" s="22"/>
    </row>
    <row r="158" spans="3:8" ht="16.5" customHeight="1">
      <c r="C158" s="9"/>
      <c r="D158" s="16"/>
      <c r="E158" s="16"/>
      <c r="F158" s="16"/>
      <c r="G158" s="9"/>
      <c r="H158" s="22"/>
    </row>
    <row r="159" spans="3:8" ht="16.5" customHeight="1">
      <c r="C159" s="9"/>
      <c r="D159" s="16"/>
      <c r="E159" s="16"/>
      <c r="F159" s="16"/>
      <c r="G159" s="9"/>
      <c r="H159" s="22"/>
    </row>
    <row r="160" spans="3:8" ht="16.5" customHeight="1">
      <c r="C160" s="9"/>
      <c r="D160" s="16"/>
      <c r="E160" s="16"/>
      <c r="F160" s="16"/>
      <c r="G160" s="9"/>
      <c r="H160" s="22"/>
    </row>
    <row r="161" spans="3:8" ht="16.5" customHeight="1">
      <c r="C161" s="9"/>
      <c r="D161" s="16"/>
      <c r="E161" s="16"/>
      <c r="F161" s="16"/>
      <c r="G161" s="9"/>
      <c r="H161" s="22"/>
    </row>
    <row r="162" spans="3:8" ht="16.5" customHeight="1">
      <c r="C162" s="9"/>
      <c r="D162" s="16"/>
      <c r="E162" s="16"/>
      <c r="F162" s="16"/>
      <c r="G162" s="9"/>
      <c r="H162" s="22"/>
    </row>
    <row r="163" spans="3:8" ht="16.5" customHeight="1">
      <c r="C163" s="9"/>
      <c r="D163" s="16"/>
      <c r="E163" s="16"/>
      <c r="F163" s="16"/>
      <c r="G163" s="9"/>
      <c r="H163" s="22"/>
    </row>
    <row r="164" spans="3:8" ht="16.5" customHeight="1">
      <c r="C164" s="9"/>
      <c r="D164" s="16"/>
      <c r="E164" s="16"/>
      <c r="F164" s="16"/>
      <c r="G164" s="9"/>
      <c r="H164" s="22"/>
    </row>
    <row r="165" spans="3:8" ht="16.5" customHeight="1">
      <c r="C165" s="9"/>
      <c r="D165" s="16"/>
      <c r="E165" s="16"/>
      <c r="F165" s="16"/>
      <c r="G165" s="9"/>
      <c r="H165" s="22"/>
    </row>
    <row r="166" spans="3:8" ht="16.5" customHeight="1">
      <c r="C166" s="9"/>
      <c r="D166" s="16"/>
      <c r="E166" s="16"/>
      <c r="F166" s="16"/>
      <c r="G166" s="9"/>
      <c r="H166" s="22"/>
    </row>
    <row r="167" spans="3:8" ht="16.5" customHeight="1">
      <c r="C167" s="9"/>
      <c r="D167" s="16"/>
      <c r="E167" s="16"/>
      <c r="F167" s="16"/>
      <c r="G167" s="9"/>
      <c r="H167" s="22"/>
    </row>
    <row r="168" spans="3:8" ht="16.5" customHeight="1">
      <c r="C168" s="9"/>
      <c r="D168" s="16"/>
      <c r="E168" s="16"/>
      <c r="F168" s="16"/>
      <c r="G168" s="9"/>
      <c r="H168" s="22"/>
    </row>
    <row r="169" spans="3:8" ht="16.5" customHeight="1">
      <c r="C169" s="9"/>
      <c r="D169" s="16"/>
      <c r="E169" s="16"/>
      <c r="F169" s="16"/>
      <c r="G169" s="9"/>
      <c r="H169" s="22"/>
    </row>
    <row r="170" spans="3:8" ht="16.5" customHeight="1">
      <c r="C170" s="9"/>
      <c r="D170" s="16"/>
      <c r="E170" s="16"/>
      <c r="F170" s="16"/>
      <c r="G170" s="9"/>
      <c r="H170" s="22"/>
    </row>
    <row r="171" spans="3:8" ht="16.5" customHeight="1">
      <c r="C171" s="9"/>
      <c r="D171" s="16"/>
      <c r="E171" s="16"/>
      <c r="F171" s="16"/>
      <c r="G171" s="9"/>
      <c r="H171" s="22"/>
    </row>
    <row r="172" spans="3:8" ht="16.5" customHeight="1">
      <c r="C172" s="9"/>
      <c r="D172" s="16"/>
      <c r="E172" s="16"/>
      <c r="F172" s="16"/>
      <c r="G172" s="9"/>
      <c r="H172" s="22"/>
    </row>
    <row r="173" spans="3:8" ht="16.5" customHeight="1">
      <c r="C173" s="9"/>
      <c r="D173" s="16"/>
      <c r="E173" s="16"/>
      <c r="F173" s="16"/>
      <c r="G173" s="9"/>
      <c r="H173" s="22"/>
    </row>
    <row r="174" spans="3:8" ht="16.5" customHeight="1">
      <c r="C174" s="9"/>
      <c r="D174" s="16"/>
      <c r="E174" s="16"/>
      <c r="F174" s="16"/>
      <c r="G174" s="9"/>
      <c r="H174" s="22"/>
    </row>
    <row r="175" spans="3:8" ht="16.5" customHeight="1">
      <c r="C175" s="9"/>
      <c r="D175" s="16"/>
      <c r="E175" s="16"/>
      <c r="F175" s="16"/>
      <c r="G175" s="9"/>
      <c r="H175" s="22"/>
    </row>
    <row r="176" spans="3:8" ht="16.5" customHeight="1">
      <c r="C176" s="9"/>
      <c r="D176" s="16"/>
      <c r="E176" s="16"/>
      <c r="F176" s="16"/>
      <c r="G176" s="9"/>
      <c r="H176" s="22"/>
    </row>
    <row r="177" spans="3:8" ht="16.5" customHeight="1">
      <c r="C177" s="9"/>
      <c r="D177" s="16"/>
      <c r="E177" s="16"/>
      <c r="F177" s="16"/>
      <c r="G177" s="9"/>
      <c r="H177" s="22"/>
    </row>
    <row r="178" spans="3:8" ht="16.5" customHeight="1">
      <c r="C178" s="9"/>
      <c r="D178" s="16"/>
      <c r="E178" s="16"/>
      <c r="F178" s="16"/>
      <c r="G178" s="9"/>
      <c r="H178" s="22"/>
    </row>
    <row r="179" spans="3:8" ht="16.5" customHeight="1">
      <c r="C179" s="9"/>
      <c r="D179" s="16"/>
      <c r="E179" s="16"/>
      <c r="F179" s="16"/>
      <c r="G179" s="9"/>
      <c r="H179" s="22"/>
    </row>
    <row r="180" spans="3:8" ht="16.5" customHeight="1">
      <c r="C180" s="9"/>
      <c r="D180" s="16"/>
      <c r="E180" s="16"/>
      <c r="F180" s="16"/>
      <c r="G180" s="9"/>
      <c r="H180" s="22"/>
    </row>
    <row r="181" spans="3:8" ht="16.5" customHeight="1">
      <c r="C181" s="9"/>
      <c r="D181" s="16"/>
      <c r="E181" s="16"/>
      <c r="F181" s="16"/>
      <c r="G181" s="9"/>
      <c r="H181" s="22"/>
    </row>
    <row r="182" spans="3:8" ht="16.5" customHeight="1">
      <c r="C182" s="9"/>
      <c r="D182" s="16"/>
      <c r="E182" s="16"/>
      <c r="F182" s="16"/>
      <c r="G182" s="9"/>
      <c r="H182" s="22"/>
    </row>
    <row r="183" spans="3:8" ht="16.5" customHeight="1">
      <c r="C183" s="9"/>
      <c r="D183" s="16"/>
      <c r="E183" s="16"/>
      <c r="F183" s="16"/>
      <c r="G183" s="9"/>
      <c r="H183" s="22"/>
    </row>
    <row r="184" spans="3:8" ht="16.5" customHeight="1">
      <c r="C184" s="9"/>
      <c r="D184" s="16"/>
      <c r="E184" s="16"/>
      <c r="F184" s="16"/>
      <c r="G184" s="9"/>
      <c r="H184" s="22"/>
    </row>
    <row r="185" spans="3:8" ht="16.5" customHeight="1">
      <c r="C185" s="9"/>
      <c r="D185" s="16"/>
      <c r="E185" s="16"/>
      <c r="F185" s="16"/>
      <c r="G185" s="9"/>
      <c r="H185" s="22"/>
    </row>
    <row r="186" spans="3:8" ht="16.5" customHeight="1">
      <c r="C186" s="9"/>
      <c r="D186" s="16"/>
      <c r="E186" s="16"/>
      <c r="F186" s="16"/>
      <c r="G186" s="9"/>
      <c r="H186" s="22"/>
    </row>
    <row r="187" spans="3:8" ht="16.5" customHeight="1">
      <c r="C187" s="9"/>
      <c r="D187" s="16"/>
      <c r="E187" s="16"/>
      <c r="F187" s="16"/>
      <c r="G187" s="9"/>
      <c r="H187" s="22"/>
    </row>
    <row r="188" spans="3:8" ht="16.5" customHeight="1">
      <c r="C188" s="9"/>
      <c r="D188" s="16"/>
      <c r="E188" s="16"/>
      <c r="F188" s="16"/>
      <c r="G188" s="9"/>
      <c r="H188" s="22"/>
    </row>
    <row r="189" spans="3:8" ht="16.5" customHeight="1">
      <c r="C189" s="9"/>
      <c r="D189" s="16"/>
      <c r="E189" s="16"/>
      <c r="F189" s="16"/>
      <c r="G189" s="9"/>
      <c r="H189" s="22"/>
    </row>
    <row r="190" spans="3:8" ht="16.5" customHeight="1">
      <c r="C190" s="9"/>
      <c r="D190" s="16"/>
      <c r="E190" s="16"/>
      <c r="F190" s="16"/>
      <c r="G190" s="9"/>
      <c r="H190" s="22"/>
    </row>
    <row r="191" spans="3:8" ht="16.5" customHeight="1">
      <c r="C191" s="9"/>
      <c r="D191" s="16"/>
      <c r="E191" s="16"/>
      <c r="F191" s="16"/>
      <c r="G191" s="9"/>
      <c r="H191" s="22"/>
    </row>
    <row r="192" spans="3:8" ht="16.5" customHeight="1">
      <c r="C192" s="9"/>
      <c r="D192" s="16"/>
      <c r="E192" s="16"/>
      <c r="F192" s="16"/>
      <c r="G192" s="9"/>
      <c r="H192" s="22"/>
    </row>
    <row r="193" spans="3:8" ht="16.5" customHeight="1">
      <c r="C193" s="9"/>
      <c r="D193" s="16"/>
      <c r="E193" s="16"/>
      <c r="F193" s="16"/>
      <c r="G193" s="9"/>
      <c r="H193" s="22"/>
    </row>
    <row r="194" spans="3:8" ht="16.5" customHeight="1">
      <c r="C194" s="9"/>
      <c r="D194" s="16"/>
      <c r="E194" s="16"/>
      <c r="F194" s="16"/>
      <c r="G194" s="9"/>
      <c r="H194" s="22"/>
    </row>
    <row r="195" spans="3:8" ht="16.5" customHeight="1">
      <c r="C195" s="9"/>
      <c r="D195" s="16"/>
      <c r="E195" s="16"/>
      <c r="F195" s="16"/>
      <c r="G195" s="9"/>
      <c r="H195" s="22"/>
    </row>
    <row r="196" spans="3:8" ht="16.5" customHeight="1">
      <c r="C196" s="9"/>
      <c r="D196" s="16"/>
      <c r="E196" s="16"/>
      <c r="F196" s="16"/>
      <c r="G196" s="9"/>
      <c r="H196" s="22"/>
    </row>
    <row r="197" spans="3:8" ht="16.5" customHeight="1">
      <c r="C197" s="9"/>
      <c r="D197" s="16"/>
      <c r="E197" s="16"/>
      <c r="F197" s="16"/>
      <c r="G197" s="9"/>
      <c r="H197" s="22"/>
    </row>
    <row r="198" spans="3:8" ht="16.5" customHeight="1">
      <c r="C198" s="9"/>
      <c r="D198" s="16"/>
      <c r="E198" s="16"/>
      <c r="F198" s="16"/>
      <c r="G198" s="9"/>
      <c r="H198" s="22"/>
    </row>
    <row r="199" spans="3:8" ht="16.5" customHeight="1">
      <c r="C199" s="9"/>
      <c r="D199" s="16"/>
      <c r="E199" s="16"/>
      <c r="F199" s="16"/>
      <c r="G199" s="9"/>
      <c r="H199" s="22"/>
    </row>
    <row r="200" spans="3:8" ht="16.5" customHeight="1">
      <c r="C200" s="9"/>
      <c r="D200" s="16"/>
      <c r="E200" s="16"/>
      <c r="F200" s="16"/>
      <c r="G200" s="9"/>
      <c r="H200" s="22"/>
    </row>
    <row r="201" spans="3:8" ht="16.5" customHeight="1">
      <c r="C201" s="9"/>
      <c r="D201" s="16"/>
      <c r="E201" s="16"/>
      <c r="F201" s="16"/>
      <c r="G201" s="9"/>
      <c r="H201" s="22"/>
    </row>
    <row r="202" spans="3:8" ht="16.5" customHeight="1">
      <c r="C202" s="9"/>
      <c r="D202" s="16"/>
      <c r="E202" s="16"/>
      <c r="F202" s="16"/>
      <c r="G202" s="9"/>
      <c r="H202" s="22"/>
    </row>
    <row r="203" spans="3:8" ht="16.5" customHeight="1">
      <c r="C203" s="9"/>
      <c r="D203" s="16"/>
      <c r="E203" s="16"/>
      <c r="F203" s="16"/>
      <c r="G203" s="9"/>
      <c r="H203" s="22"/>
    </row>
    <row r="204" spans="3:8" ht="16.5" customHeight="1">
      <c r="C204" s="9"/>
      <c r="D204" s="16"/>
      <c r="E204" s="16"/>
      <c r="F204" s="16"/>
      <c r="G204" s="9"/>
      <c r="H204" s="22"/>
    </row>
    <row r="205" spans="3:8" ht="16.5" customHeight="1">
      <c r="C205" s="9"/>
      <c r="D205" s="16"/>
      <c r="E205" s="16"/>
      <c r="F205" s="16"/>
      <c r="G205" s="9"/>
      <c r="H205" s="22"/>
    </row>
    <row r="206" spans="3:8" ht="16.5" customHeight="1">
      <c r="C206" s="9"/>
      <c r="D206" s="16"/>
      <c r="E206" s="16"/>
      <c r="F206" s="16"/>
      <c r="G206" s="9"/>
      <c r="H206" s="22"/>
    </row>
    <row r="207" spans="3:8" ht="16.5" customHeight="1">
      <c r="C207" s="9"/>
      <c r="D207" s="16"/>
      <c r="E207" s="16"/>
      <c r="F207" s="16"/>
      <c r="G207" s="9"/>
      <c r="H207" s="22"/>
    </row>
    <row r="208" spans="3:8" ht="16.5" customHeight="1">
      <c r="C208" s="9"/>
      <c r="D208" s="16"/>
      <c r="E208" s="16"/>
      <c r="F208" s="16"/>
      <c r="G208" s="9"/>
      <c r="H208" s="22"/>
    </row>
    <row r="209" spans="3:8" ht="16.5" customHeight="1">
      <c r="C209" s="9"/>
      <c r="D209" s="16"/>
      <c r="E209" s="16"/>
      <c r="F209" s="16"/>
      <c r="G209" s="9"/>
      <c r="H209" s="22"/>
    </row>
    <row r="210" spans="3:8" ht="16.5" customHeight="1">
      <c r="C210" s="9"/>
      <c r="D210" s="16"/>
      <c r="E210" s="16"/>
      <c r="F210" s="16"/>
      <c r="G210" s="9"/>
      <c r="H210" s="22"/>
    </row>
    <row r="211" spans="3:8" ht="16.5" customHeight="1">
      <c r="C211" s="9"/>
      <c r="D211" s="16"/>
      <c r="E211" s="16"/>
      <c r="F211" s="16"/>
      <c r="G211" s="9"/>
      <c r="H211" s="22"/>
    </row>
    <row r="212" spans="3:8" ht="16.5" customHeight="1">
      <c r="C212" s="9"/>
      <c r="D212" s="16"/>
      <c r="E212" s="16"/>
      <c r="F212" s="16"/>
      <c r="G212" s="9"/>
      <c r="H212" s="22"/>
    </row>
    <row r="213" spans="3:8" ht="16.5" customHeight="1">
      <c r="C213" s="9"/>
      <c r="D213" s="16"/>
      <c r="E213" s="16"/>
      <c r="F213" s="16"/>
      <c r="G213" s="9"/>
      <c r="H213" s="22"/>
    </row>
    <row r="214" spans="3:8" ht="16.5" customHeight="1">
      <c r="C214" s="9"/>
      <c r="D214" s="16"/>
      <c r="E214" s="16"/>
      <c r="F214" s="16"/>
      <c r="G214" s="9"/>
      <c r="H214" s="22"/>
    </row>
    <row r="215" spans="3:8" ht="16.5" customHeight="1">
      <c r="C215" s="9"/>
      <c r="D215" s="16"/>
      <c r="E215" s="16"/>
      <c r="F215" s="16"/>
      <c r="G215" s="9"/>
      <c r="H215" s="22"/>
    </row>
    <row r="216" spans="3:8" ht="16.5" customHeight="1">
      <c r="C216" s="9"/>
      <c r="D216" s="16"/>
      <c r="E216" s="16"/>
      <c r="F216" s="16"/>
      <c r="G216" s="9"/>
      <c r="H216" s="22"/>
    </row>
    <row r="217" spans="3:8" ht="16.5" customHeight="1">
      <c r="C217" s="9"/>
      <c r="D217" s="16"/>
      <c r="E217" s="16"/>
      <c r="F217" s="16"/>
      <c r="G217" s="9"/>
      <c r="H217" s="22"/>
    </row>
    <row r="218" spans="3:8" ht="16.5" customHeight="1">
      <c r="C218" s="9"/>
      <c r="D218" s="16"/>
      <c r="E218" s="16"/>
      <c r="F218" s="16"/>
      <c r="G218" s="9"/>
      <c r="H218" s="22"/>
    </row>
    <row r="219" spans="3:8" ht="16.5" customHeight="1">
      <c r="C219" s="9"/>
      <c r="D219" s="16"/>
      <c r="E219" s="16"/>
      <c r="F219" s="16"/>
      <c r="G219" s="9"/>
      <c r="H219" s="22"/>
    </row>
    <row r="220" spans="3:8" ht="16.5" customHeight="1">
      <c r="C220" s="9"/>
      <c r="D220" s="16"/>
      <c r="E220" s="16"/>
      <c r="F220" s="16"/>
      <c r="G220" s="9"/>
      <c r="H220" s="22"/>
    </row>
    <row r="221" spans="3:8" ht="16.5" customHeight="1">
      <c r="C221" s="9"/>
      <c r="D221" s="16"/>
      <c r="E221" s="16"/>
      <c r="F221" s="16"/>
      <c r="G221" s="9"/>
      <c r="H221" s="22"/>
    </row>
    <row r="222" spans="3:8" ht="16.5" customHeight="1">
      <c r="C222" s="9"/>
      <c r="D222" s="16"/>
      <c r="E222" s="16"/>
      <c r="F222" s="16"/>
      <c r="G222" s="9"/>
      <c r="H222" s="22"/>
    </row>
    <row r="223" spans="3:8" ht="16.5" customHeight="1">
      <c r="C223" s="9"/>
      <c r="D223" s="16"/>
      <c r="E223" s="16"/>
      <c r="F223" s="16"/>
      <c r="G223" s="9"/>
      <c r="H223" s="22"/>
    </row>
    <row r="224" spans="3:8" ht="16.5" customHeight="1">
      <c r="C224" s="9"/>
      <c r="D224" s="16"/>
      <c r="E224" s="16"/>
      <c r="F224" s="16"/>
      <c r="G224" s="9"/>
      <c r="H224" s="22"/>
    </row>
    <row r="225" spans="3:8" ht="16.5" customHeight="1">
      <c r="C225" s="9"/>
      <c r="D225" s="16"/>
      <c r="E225" s="16"/>
      <c r="F225" s="16"/>
      <c r="G225" s="9"/>
      <c r="H225" s="22"/>
    </row>
    <row r="226" spans="3:8" ht="16.5" customHeight="1">
      <c r="C226" s="9"/>
      <c r="D226" s="16"/>
      <c r="E226" s="16"/>
      <c r="F226" s="16"/>
      <c r="G226" s="9"/>
      <c r="H226" s="22"/>
    </row>
    <row r="227" spans="3:8" ht="16.5" customHeight="1">
      <c r="C227" s="9"/>
      <c r="D227" s="16"/>
      <c r="E227" s="16"/>
      <c r="F227" s="16"/>
      <c r="G227" s="9"/>
      <c r="H227" s="22"/>
    </row>
    <row r="228" spans="3:8" ht="16.5" customHeight="1">
      <c r="C228" s="9"/>
      <c r="D228" s="16"/>
      <c r="E228" s="16"/>
      <c r="F228" s="16"/>
      <c r="G228" s="9"/>
      <c r="H228" s="22"/>
    </row>
    <row r="229" spans="3:8" ht="16.5" customHeight="1">
      <c r="C229" s="9"/>
      <c r="D229" s="16"/>
      <c r="E229" s="16"/>
      <c r="F229" s="16"/>
      <c r="G229" s="9"/>
      <c r="H229" s="22"/>
    </row>
    <row r="230" spans="3:8" ht="16.5" customHeight="1">
      <c r="C230" s="9"/>
      <c r="D230" s="16"/>
      <c r="E230" s="16"/>
      <c r="F230" s="16"/>
      <c r="G230" s="9"/>
      <c r="H230" s="22"/>
    </row>
    <row r="231" spans="3:8" ht="16.5" customHeight="1">
      <c r="C231" s="9"/>
      <c r="D231" s="16"/>
      <c r="E231" s="16"/>
      <c r="F231" s="16"/>
      <c r="G231" s="9"/>
      <c r="H231" s="22"/>
    </row>
    <row r="232" spans="3:8" ht="16.5" customHeight="1">
      <c r="C232" s="9"/>
      <c r="D232" s="16"/>
      <c r="E232" s="16"/>
      <c r="F232" s="16"/>
      <c r="G232" s="9"/>
      <c r="H232" s="22"/>
    </row>
    <row r="233" spans="3:8" ht="16.5" customHeight="1">
      <c r="C233" s="9"/>
      <c r="D233" s="16"/>
      <c r="E233" s="16"/>
      <c r="F233" s="16"/>
      <c r="G233" s="9"/>
      <c r="H233" s="22"/>
    </row>
    <row r="234" spans="3:8" ht="16.5" customHeight="1">
      <c r="C234" s="9"/>
      <c r="D234" s="16"/>
      <c r="E234" s="16"/>
      <c r="F234" s="16"/>
      <c r="G234" s="9"/>
      <c r="H234" s="22"/>
    </row>
    <row r="235" spans="3:8" ht="16.5" customHeight="1">
      <c r="C235" s="9"/>
      <c r="D235" s="16"/>
      <c r="E235" s="16"/>
      <c r="F235" s="16"/>
      <c r="G235" s="9"/>
      <c r="H235" s="22"/>
    </row>
    <row r="236" spans="3:8" ht="16.5" customHeight="1">
      <c r="C236" s="9"/>
      <c r="D236" s="16"/>
      <c r="E236" s="16"/>
      <c r="F236" s="16"/>
      <c r="G236" s="9"/>
      <c r="H236" s="22"/>
    </row>
    <row r="237" spans="3:8" ht="16.5" customHeight="1">
      <c r="C237" s="9"/>
      <c r="D237" s="16"/>
      <c r="E237" s="16"/>
      <c r="F237" s="16"/>
      <c r="G237" s="9"/>
      <c r="H237" s="22"/>
    </row>
    <row r="238" spans="3:8" ht="16.5" customHeight="1">
      <c r="C238" s="9"/>
      <c r="D238" s="16"/>
      <c r="E238" s="16"/>
      <c r="F238" s="16"/>
      <c r="G238" s="9"/>
      <c r="H238" s="22"/>
    </row>
    <row r="239" spans="3:8" ht="16.5" customHeight="1">
      <c r="C239" s="9"/>
      <c r="D239" s="16"/>
      <c r="E239" s="16"/>
      <c r="F239" s="16"/>
      <c r="G239" s="9"/>
      <c r="H239" s="22"/>
    </row>
    <row r="240" spans="3:8" ht="16.5" customHeight="1">
      <c r="C240" s="9"/>
      <c r="D240" s="16"/>
      <c r="E240" s="16"/>
      <c r="F240" s="16"/>
      <c r="G240" s="9"/>
      <c r="H240" s="22"/>
    </row>
    <row r="241" spans="3:8" ht="16.5" customHeight="1">
      <c r="C241" s="9"/>
      <c r="D241" s="16"/>
      <c r="E241" s="16"/>
      <c r="F241" s="16"/>
      <c r="G241" s="9"/>
      <c r="H241" s="22"/>
    </row>
    <row r="242" spans="3:8" ht="16.5" customHeight="1">
      <c r="C242" s="9"/>
      <c r="D242" s="16"/>
      <c r="E242" s="16"/>
      <c r="F242" s="16"/>
      <c r="G242" s="9"/>
      <c r="H242" s="22"/>
    </row>
    <row r="243" spans="3:8" ht="16.5" customHeight="1">
      <c r="C243" s="9"/>
      <c r="D243" s="16"/>
      <c r="E243" s="16"/>
      <c r="F243" s="16"/>
      <c r="G243" s="9"/>
      <c r="H243" s="22"/>
    </row>
    <row r="244" spans="3:8" ht="16.5" customHeight="1">
      <c r="C244" s="9"/>
      <c r="D244" s="16"/>
      <c r="E244" s="16"/>
      <c r="F244" s="16"/>
      <c r="G244" s="9"/>
      <c r="H244" s="22"/>
    </row>
    <row r="245" spans="3:8" ht="16.5" customHeight="1">
      <c r="C245" s="9"/>
      <c r="D245" s="16"/>
      <c r="E245" s="16"/>
      <c r="F245" s="16"/>
      <c r="G245" s="9"/>
      <c r="H245" s="22"/>
    </row>
    <row r="246" spans="3:8" ht="16.5" customHeight="1">
      <c r="C246" s="9"/>
      <c r="D246" s="16"/>
      <c r="E246" s="16"/>
      <c r="F246" s="16"/>
      <c r="G246" s="9"/>
      <c r="H246" s="22"/>
    </row>
    <row r="247" spans="3:8" ht="16.5" customHeight="1">
      <c r="C247" s="9"/>
      <c r="D247" s="16"/>
      <c r="E247" s="16"/>
      <c r="F247" s="16"/>
      <c r="G247" s="9"/>
      <c r="H247" s="22"/>
    </row>
    <row r="248" spans="3:8" ht="16.5" customHeight="1">
      <c r="C248" s="9"/>
      <c r="D248" s="16"/>
      <c r="E248" s="16"/>
      <c r="F248" s="16"/>
      <c r="G248" s="9"/>
      <c r="H248" s="22"/>
    </row>
    <row r="249" spans="3:8" ht="16.5" customHeight="1">
      <c r="C249" s="9"/>
      <c r="D249" s="16"/>
      <c r="E249" s="16"/>
      <c r="F249" s="16"/>
      <c r="G249" s="9"/>
      <c r="H249" s="22"/>
    </row>
    <row r="250" spans="3:8" ht="16.5" customHeight="1">
      <c r="C250" s="9"/>
      <c r="D250" s="16"/>
      <c r="E250" s="16"/>
      <c r="F250" s="16"/>
      <c r="G250" s="9"/>
      <c r="H250" s="22"/>
    </row>
    <row r="251" spans="3:8" ht="16.5" customHeight="1">
      <c r="C251" s="9"/>
      <c r="D251" s="16"/>
      <c r="E251" s="16"/>
      <c r="F251" s="16"/>
      <c r="G251" s="9"/>
      <c r="H251" s="22"/>
    </row>
    <row r="252" spans="3:8" ht="16.5" customHeight="1">
      <c r="C252" s="9"/>
      <c r="D252" s="16"/>
      <c r="E252" s="16"/>
      <c r="F252" s="16"/>
      <c r="G252" s="9"/>
      <c r="H252" s="22"/>
    </row>
    <row r="253" spans="3:8" ht="16.5" customHeight="1">
      <c r="C253" s="9"/>
      <c r="D253" s="16"/>
      <c r="E253" s="16"/>
      <c r="F253" s="16"/>
      <c r="G253" s="9"/>
      <c r="H253" s="22"/>
    </row>
    <row r="254" spans="3:8" ht="16.5" customHeight="1">
      <c r="C254" s="9"/>
      <c r="D254" s="16"/>
      <c r="E254" s="16"/>
      <c r="F254" s="16"/>
      <c r="G254" s="9"/>
      <c r="H254" s="22"/>
    </row>
    <row r="255" spans="3:8" ht="16.5" customHeight="1">
      <c r="C255" s="9"/>
      <c r="D255" s="16"/>
      <c r="E255" s="16"/>
      <c r="F255" s="16"/>
      <c r="G255" s="9"/>
      <c r="H255" s="22"/>
    </row>
    <row r="256" spans="3:8" ht="16.5" customHeight="1">
      <c r="C256" s="9"/>
      <c r="D256" s="16"/>
      <c r="E256" s="16"/>
      <c r="F256" s="16"/>
      <c r="G256" s="9"/>
      <c r="H256" s="22"/>
    </row>
    <row r="257" spans="3:8" ht="16.5" customHeight="1">
      <c r="C257" s="9"/>
      <c r="D257" s="16"/>
      <c r="E257" s="16"/>
      <c r="F257" s="16"/>
      <c r="G257" s="9"/>
      <c r="H257" s="22"/>
    </row>
    <row r="258" spans="3:8" ht="16.5" customHeight="1">
      <c r="C258" s="9"/>
      <c r="D258" s="16"/>
      <c r="E258" s="16"/>
      <c r="F258" s="16"/>
      <c r="G258" s="9"/>
      <c r="H258" s="22"/>
    </row>
    <row r="259" spans="3:8" ht="16.5" customHeight="1">
      <c r="C259" s="9"/>
      <c r="D259" s="16"/>
      <c r="E259" s="16"/>
      <c r="F259" s="16"/>
      <c r="G259" s="9"/>
      <c r="H259" s="22"/>
    </row>
    <row r="260" spans="3:8" ht="16.5" customHeight="1">
      <c r="C260" s="9"/>
      <c r="D260" s="16"/>
      <c r="E260" s="16"/>
      <c r="F260" s="16"/>
      <c r="G260" s="9"/>
      <c r="H260" s="22"/>
    </row>
    <row r="261" spans="3:8" ht="16.5" customHeight="1">
      <c r="C261" s="9"/>
      <c r="D261" s="16"/>
      <c r="E261" s="16"/>
      <c r="F261" s="16"/>
      <c r="G261" s="9"/>
      <c r="H261" s="22"/>
    </row>
    <row r="262" spans="3:8" ht="16.5" customHeight="1">
      <c r="C262" s="9"/>
      <c r="D262" s="16"/>
      <c r="E262" s="16"/>
      <c r="F262" s="16"/>
      <c r="G262" s="9"/>
      <c r="H262" s="22"/>
    </row>
    <row r="263" spans="3:8" ht="16.5" customHeight="1">
      <c r="C263" s="9"/>
      <c r="D263" s="16"/>
      <c r="E263" s="16"/>
      <c r="F263" s="16"/>
      <c r="G263" s="9"/>
      <c r="H263" s="22"/>
    </row>
    <row r="264" spans="3:8" ht="16.5" customHeight="1">
      <c r="C264" s="9"/>
      <c r="D264" s="16"/>
      <c r="E264" s="16"/>
      <c r="F264" s="16"/>
      <c r="G264" s="9"/>
      <c r="H264" s="22"/>
    </row>
    <row r="265" spans="3:8" ht="16.5" customHeight="1">
      <c r="C265" s="9"/>
      <c r="D265" s="16"/>
      <c r="E265" s="16"/>
      <c r="F265" s="16"/>
      <c r="G265" s="9"/>
      <c r="H265" s="22"/>
    </row>
    <row r="266" spans="3:8" ht="16.5" customHeight="1">
      <c r="C266" s="9"/>
      <c r="D266" s="16"/>
      <c r="E266" s="16"/>
      <c r="F266" s="16"/>
      <c r="G266" s="9"/>
      <c r="H266" s="22"/>
    </row>
    <row r="267" spans="3:8" ht="16.5" customHeight="1">
      <c r="C267" s="9"/>
      <c r="D267" s="16"/>
      <c r="E267" s="16"/>
      <c r="F267" s="16"/>
      <c r="G267" s="9"/>
      <c r="H267" s="22"/>
    </row>
    <row r="268" spans="3:8" ht="16.5" customHeight="1">
      <c r="C268" s="9"/>
      <c r="D268" s="16"/>
      <c r="E268" s="16"/>
      <c r="F268" s="16"/>
      <c r="G268" s="9"/>
      <c r="H268" s="22"/>
    </row>
    <row r="269" spans="3:8" ht="16.5" customHeight="1">
      <c r="C269" s="9"/>
      <c r="D269" s="16"/>
      <c r="E269" s="16"/>
      <c r="F269" s="16"/>
      <c r="G269" s="9"/>
      <c r="H269" s="22"/>
    </row>
    <row r="270" spans="3:8" ht="16.5" customHeight="1">
      <c r="C270" s="9"/>
      <c r="D270" s="16"/>
      <c r="E270" s="16"/>
      <c r="F270" s="16"/>
      <c r="G270" s="9"/>
      <c r="H270" s="22"/>
    </row>
    <row r="271" spans="3:8" ht="16.5" customHeight="1">
      <c r="C271" s="9"/>
      <c r="D271" s="16"/>
      <c r="E271" s="16"/>
      <c r="F271" s="16"/>
      <c r="G271" s="9"/>
      <c r="H271" s="22"/>
    </row>
    <row r="272" spans="3:8" ht="16.5" customHeight="1">
      <c r="C272" s="9"/>
      <c r="D272" s="16"/>
      <c r="E272" s="16"/>
      <c r="F272" s="16"/>
      <c r="G272" s="9"/>
      <c r="H272" s="22"/>
    </row>
    <row r="273" spans="3:8" ht="16.5" customHeight="1">
      <c r="C273" s="9"/>
      <c r="D273" s="16"/>
      <c r="E273" s="16"/>
      <c r="F273" s="16"/>
      <c r="G273" s="9"/>
      <c r="H273" s="22"/>
    </row>
    <row r="274" spans="3:8" ht="16.5" customHeight="1">
      <c r="C274" s="9"/>
      <c r="D274" s="16"/>
      <c r="E274" s="16"/>
      <c r="F274" s="16"/>
      <c r="G274" s="9"/>
      <c r="H274" s="22"/>
    </row>
    <row r="275" spans="3:8" ht="16.5" customHeight="1">
      <c r="C275" s="9"/>
      <c r="D275" s="16"/>
      <c r="E275" s="16"/>
      <c r="F275" s="16"/>
      <c r="G275" s="9"/>
      <c r="H275" s="22"/>
    </row>
    <row r="276" spans="3:8" ht="16.5" customHeight="1">
      <c r="C276" s="9"/>
      <c r="D276" s="16"/>
      <c r="E276" s="16"/>
      <c r="F276" s="16"/>
      <c r="G276" s="9"/>
      <c r="H276" s="22"/>
    </row>
    <row r="277" spans="3:8" ht="16.5" customHeight="1">
      <c r="C277" s="9"/>
      <c r="D277" s="16"/>
      <c r="E277" s="16"/>
      <c r="F277" s="16"/>
      <c r="G277" s="9"/>
      <c r="H277" s="22"/>
    </row>
    <row r="278" spans="3:8" ht="16.5" customHeight="1">
      <c r="C278" s="9"/>
      <c r="D278" s="16"/>
      <c r="E278" s="16"/>
      <c r="F278" s="16"/>
      <c r="G278" s="9"/>
      <c r="H278" s="22"/>
    </row>
    <row r="279" spans="3:8" ht="16.5" customHeight="1">
      <c r="C279" s="9"/>
      <c r="D279" s="16"/>
      <c r="E279" s="16"/>
      <c r="F279" s="16"/>
      <c r="G279" s="9"/>
      <c r="H279" s="22"/>
    </row>
    <row r="280" spans="3:8" ht="16.5" customHeight="1">
      <c r="C280" s="9"/>
      <c r="D280" s="16"/>
      <c r="E280" s="16"/>
      <c r="F280" s="16"/>
      <c r="G280" s="9"/>
      <c r="H280" s="22"/>
    </row>
    <row r="281" spans="3:8" ht="16.5" customHeight="1">
      <c r="C281" s="9"/>
      <c r="D281" s="16"/>
      <c r="E281" s="16"/>
      <c r="F281" s="16"/>
      <c r="G281" s="9"/>
      <c r="H281" s="22"/>
    </row>
    <row r="282" spans="3:8" ht="16.5" customHeight="1">
      <c r="C282" s="9"/>
      <c r="D282" s="16"/>
      <c r="E282" s="16"/>
      <c r="F282" s="16"/>
      <c r="G282" s="9"/>
      <c r="H282" s="22"/>
    </row>
    <row r="283" spans="3:8" ht="16.5" customHeight="1">
      <c r="C283" s="9"/>
      <c r="D283" s="16"/>
      <c r="E283" s="16"/>
      <c r="F283" s="16"/>
      <c r="G283" s="9"/>
      <c r="H283" s="22"/>
    </row>
    <row r="284" spans="3:8" ht="16.5" customHeight="1">
      <c r="C284" s="9"/>
      <c r="D284" s="16"/>
      <c r="E284" s="16"/>
      <c r="F284" s="16"/>
      <c r="G284" s="9"/>
      <c r="H284" s="22"/>
    </row>
    <row r="285" spans="3:8" ht="16.5" customHeight="1">
      <c r="C285" s="9"/>
      <c r="D285" s="16"/>
      <c r="E285" s="16"/>
      <c r="F285" s="16"/>
      <c r="G285" s="9"/>
      <c r="H285" s="22"/>
    </row>
    <row r="286" spans="3:8" ht="16.5" customHeight="1">
      <c r="C286" s="9"/>
      <c r="D286" s="16"/>
      <c r="E286" s="16"/>
      <c r="F286" s="16"/>
      <c r="G286" s="9"/>
      <c r="H286" s="22"/>
    </row>
    <row r="287" spans="3:8" ht="16.5" customHeight="1">
      <c r="C287" s="9"/>
      <c r="D287" s="16"/>
      <c r="E287" s="16"/>
      <c r="F287" s="16"/>
      <c r="G287" s="9"/>
      <c r="H287" s="22"/>
    </row>
    <row r="288" spans="3:8" ht="16.5" customHeight="1">
      <c r="C288" s="9"/>
      <c r="D288" s="16"/>
      <c r="E288" s="16"/>
      <c r="F288" s="16"/>
      <c r="G288" s="9"/>
      <c r="H288" s="22"/>
    </row>
    <row r="289" spans="3:8" ht="16.5" customHeight="1">
      <c r="C289" s="9"/>
      <c r="D289" s="16"/>
      <c r="E289" s="16"/>
      <c r="F289" s="16"/>
      <c r="G289" s="9"/>
      <c r="H289" s="22"/>
    </row>
    <row r="290" spans="3:8" ht="16.5" customHeight="1">
      <c r="C290" s="9"/>
      <c r="D290" s="16"/>
      <c r="E290" s="16"/>
      <c r="F290" s="16"/>
      <c r="G290" s="9"/>
      <c r="H290" s="22"/>
    </row>
    <row r="291" spans="3:8" ht="16.5" customHeight="1">
      <c r="C291" s="9"/>
      <c r="D291" s="16"/>
      <c r="E291" s="16"/>
      <c r="F291" s="16"/>
      <c r="G291" s="9"/>
      <c r="H291" s="22"/>
    </row>
    <row r="292" spans="3:8" ht="16.5" customHeight="1">
      <c r="C292" s="9"/>
      <c r="D292" s="16"/>
      <c r="E292" s="16"/>
      <c r="F292" s="16"/>
      <c r="G292" s="9"/>
      <c r="H292" s="22"/>
    </row>
    <row r="293" spans="3:8" ht="16.5" customHeight="1">
      <c r="C293" s="9"/>
      <c r="D293" s="16"/>
      <c r="E293" s="16"/>
      <c r="F293" s="16"/>
      <c r="G293" s="9"/>
      <c r="H293" s="22"/>
    </row>
    <row r="294" spans="3:8" ht="16.5" customHeight="1">
      <c r="C294" s="9"/>
      <c r="D294" s="16"/>
      <c r="E294" s="16"/>
      <c r="F294" s="16"/>
      <c r="G294" s="9"/>
      <c r="H294" s="22"/>
    </row>
    <row r="295" spans="3:8" ht="16.5" customHeight="1">
      <c r="C295" s="9"/>
      <c r="D295" s="16"/>
      <c r="E295" s="16"/>
      <c r="F295" s="16"/>
      <c r="G295" s="9"/>
      <c r="H295" s="22"/>
    </row>
    <row r="296" spans="3:8" ht="16.5" customHeight="1">
      <c r="C296" s="9"/>
      <c r="D296" s="16"/>
      <c r="E296" s="16"/>
      <c r="F296" s="16"/>
      <c r="G296" s="9"/>
      <c r="H296" s="22"/>
    </row>
    <row r="297" spans="3:8" ht="16.5" customHeight="1">
      <c r="C297" s="9"/>
      <c r="D297" s="16"/>
      <c r="E297" s="16"/>
      <c r="F297" s="16"/>
      <c r="G297" s="9"/>
      <c r="H297" s="22"/>
    </row>
    <row r="298" spans="3:8" ht="16.5" customHeight="1">
      <c r="C298" s="9"/>
      <c r="D298" s="16"/>
      <c r="E298" s="16"/>
      <c r="F298" s="16"/>
      <c r="G298" s="9"/>
      <c r="H298" s="22"/>
    </row>
    <row r="299" spans="3:8" ht="16.5" customHeight="1">
      <c r="C299" s="9"/>
      <c r="D299" s="16"/>
      <c r="E299" s="16"/>
      <c r="F299" s="16"/>
      <c r="G299" s="9"/>
      <c r="H299" s="22"/>
    </row>
    <row r="300" spans="3:8" ht="16.5" customHeight="1">
      <c r="C300" s="9"/>
      <c r="D300" s="16"/>
      <c r="E300" s="16"/>
      <c r="F300" s="16"/>
      <c r="G300" s="9"/>
      <c r="H300" s="22"/>
    </row>
    <row r="301" spans="3:8" ht="16.5" customHeight="1">
      <c r="C301" s="9"/>
      <c r="D301" s="16"/>
      <c r="E301" s="16"/>
      <c r="F301" s="16"/>
      <c r="G301" s="9"/>
      <c r="H301" s="22"/>
    </row>
    <row r="302" spans="3:8" ht="16.5" customHeight="1">
      <c r="C302" s="9"/>
      <c r="D302" s="16"/>
      <c r="E302" s="16"/>
      <c r="F302" s="16"/>
      <c r="G302" s="9"/>
      <c r="H302" s="22"/>
    </row>
    <row r="303" spans="3:8" ht="16.5" customHeight="1">
      <c r="C303" s="9"/>
      <c r="D303" s="16"/>
      <c r="E303" s="16"/>
      <c r="F303" s="16"/>
      <c r="G303" s="9"/>
      <c r="H303" s="22"/>
    </row>
    <row r="304" spans="3:8" ht="16.5" customHeight="1">
      <c r="C304" s="9"/>
      <c r="D304" s="16"/>
      <c r="E304" s="16"/>
      <c r="F304" s="16"/>
      <c r="G304" s="9"/>
      <c r="H304" s="22"/>
    </row>
    <row r="305" spans="3:8" ht="16.5" customHeight="1">
      <c r="C305" s="9"/>
      <c r="D305" s="16"/>
      <c r="E305" s="16"/>
      <c r="F305" s="16"/>
      <c r="G305" s="9"/>
      <c r="H305" s="22"/>
    </row>
    <row r="306" spans="3:8" ht="16.5" customHeight="1">
      <c r="C306" s="9"/>
      <c r="D306" s="16"/>
      <c r="E306" s="16"/>
      <c r="F306" s="16"/>
      <c r="G306" s="9"/>
      <c r="H306" s="22"/>
    </row>
    <row r="307" spans="3:8" ht="16.5" customHeight="1">
      <c r="C307" s="9"/>
      <c r="D307" s="16"/>
      <c r="E307" s="16"/>
      <c r="F307" s="16"/>
      <c r="G307" s="9"/>
      <c r="H307" s="22"/>
    </row>
    <row r="308" spans="3:8" ht="16.5" customHeight="1">
      <c r="C308" s="9"/>
      <c r="D308" s="16"/>
      <c r="E308" s="16"/>
      <c r="F308" s="16"/>
      <c r="G308" s="9"/>
      <c r="H308" s="22"/>
    </row>
    <row r="309" spans="3:8" ht="16.5" customHeight="1">
      <c r="C309" s="9"/>
      <c r="D309" s="16"/>
      <c r="E309" s="16"/>
      <c r="F309" s="16"/>
      <c r="G309" s="9"/>
      <c r="H309" s="22"/>
    </row>
    <row r="310" spans="3:8" ht="16.5" customHeight="1">
      <c r="C310" s="9"/>
      <c r="D310" s="16"/>
      <c r="E310" s="16"/>
      <c r="F310" s="16"/>
      <c r="G310" s="9"/>
      <c r="H310" s="22"/>
    </row>
    <row r="311" spans="3:8" ht="16.5" customHeight="1">
      <c r="C311" s="9"/>
      <c r="D311" s="16"/>
      <c r="E311" s="16"/>
      <c r="F311" s="16"/>
      <c r="G311" s="9"/>
      <c r="H311" s="22"/>
    </row>
    <row r="312" spans="3:8" ht="16.5" customHeight="1">
      <c r="C312" s="9"/>
      <c r="D312" s="16"/>
      <c r="E312" s="16"/>
      <c r="F312" s="16"/>
      <c r="G312" s="9"/>
      <c r="H312" s="22"/>
    </row>
    <row r="313" spans="3:8" ht="16.5" customHeight="1">
      <c r="C313" s="9"/>
      <c r="D313" s="16"/>
      <c r="E313" s="16"/>
      <c r="F313" s="16"/>
      <c r="G313" s="9"/>
      <c r="H313" s="22"/>
    </row>
    <row r="314" spans="3:8" ht="16.5" customHeight="1">
      <c r="C314" s="9"/>
      <c r="D314" s="16"/>
      <c r="E314" s="16"/>
      <c r="F314" s="16"/>
      <c r="G314" s="9"/>
      <c r="H314" s="22"/>
    </row>
    <row r="315" spans="3:8" ht="16.5" customHeight="1">
      <c r="C315" s="9"/>
      <c r="D315" s="16"/>
      <c r="E315" s="16"/>
      <c r="F315" s="16"/>
      <c r="G315" s="9"/>
      <c r="H315" s="22"/>
    </row>
    <row r="316" spans="3:8" ht="16.5" customHeight="1">
      <c r="C316" s="9"/>
      <c r="D316" s="16"/>
      <c r="E316" s="16"/>
      <c r="F316" s="16"/>
      <c r="G316" s="9"/>
      <c r="H316" s="22"/>
    </row>
    <row r="317" spans="3:8" ht="16.5" customHeight="1">
      <c r="C317" s="9"/>
      <c r="D317" s="16"/>
      <c r="E317" s="16"/>
      <c r="F317" s="16"/>
      <c r="G317" s="9"/>
      <c r="H317" s="22"/>
    </row>
    <row r="318" spans="3:8" ht="16.5" customHeight="1">
      <c r="C318" s="9"/>
      <c r="D318" s="16"/>
      <c r="E318" s="16"/>
      <c r="F318" s="16"/>
      <c r="G318" s="9"/>
      <c r="H318" s="22"/>
    </row>
    <row r="319" spans="3:8" ht="16.5" customHeight="1">
      <c r="C319" s="9"/>
      <c r="D319" s="16"/>
      <c r="E319" s="16"/>
      <c r="F319" s="16"/>
      <c r="G319" s="9"/>
      <c r="H319" s="22"/>
    </row>
    <row r="320" spans="3:8" ht="16.5" customHeight="1">
      <c r="C320" s="9"/>
      <c r="D320" s="16"/>
      <c r="E320" s="16"/>
      <c r="F320" s="16"/>
      <c r="G320" s="9"/>
      <c r="H320" s="22"/>
    </row>
    <row r="321" spans="3:8" ht="16.5" customHeight="1">
      <c r="C321" s="9"/>
      <c r="D321" s="16"/>
      <c r="E321" s="16"/>
      <c r="F321" s="16"/>
      <c r="G321" s="9"/>
      <c r="H321" s="22"/>
    </row>
    <row r="322" spans="3:8" ht="16.5" customHeight="1">
      <c r="C322" s="9"/>
      <c r="D322" s="16"/>
      <c r="E322" s="16"/>
      <c r="F322" s="16"/>
      <c r="G322" s="9"/>
      <c r="H322" s="22"/>
    </row>
    <row r="323" spans="3:8" ht="16.5" customHeight="1">
      <c r="C323" s="9"/>
      <c r="D323" s="16"/>
      <c r="E323" s="16"/>
      <c r="F323" s="16"/>
      <c r="G323" s="9"/>
      <c r="H323" s="22"/>
    </row>
    <row r="324" spans="3:8" ht="16.5" customHeight="1">
      <c r="C324" s="9"/>
      <c r="D324" s="16"/>
      <c r="E324" s="16"/>
      <c r="F324" s="16"/>
      <c r="G324" s="9"/>
      <c r="H324" s="22"/>
    </row>
    <row r="325" spans="3:8" ht="16.5" customHeight="1">
      <c r="C325" s="9"/>
      <c r="D325" s="16"/>
      <c r="E325" s="16"/>
      <c r="F325" s="16"/>
      <c r="G325" s="9"/>
      <c r="H325" s="22"/>
    </row>
    <row r="326" spans="3:8" ht="16.5" customHeight="1">
      <c r="C326" s="9"/>
      <c r="D326" s="16"/>
      <c r="E326" s="16"/>
      <c r="F326" s="16"/>
      <c r="G326" s="9"/>
      <c r="H326" s="22"/>
    </row>
    <row r="327" spans="3:8" ht="16.5" customHeight="1">
      <c r="C327" s="9"/>
      <c r="D327" s="16"/>
      <c r="E327" s="16"/>
      <c r="F327" s="16"/>
      <c r="G327" s="9"/>
      <c r="H327" s="22"/>
    </row>
    <row r="328" spans="3:8" ht="16.5" customHeight="1">
      <c r="C328" s="9"/>
      <c r="D328" s="16"/>
      <c r="E328" s="16"/>
      <c r="F328" s="16"/>
      <c r="G328" s="9"/>
      <c r="H328" s="22"/>
    </row>
    <row r="329" spans="3:8" ht="16.5" customHeight="1">
      <c r="C329" s="9"/>
      <c r="D329" s="16"/>
      <c r="E329" s="16"/>
      <c r="F329" s="16"/>
      <c r="G329" s="9"/>
      <c r="H329" s="22"/>
    </row>
    <row r="330" spans="3:8" ht="16.5" customHeight="1">
      <c r="C330" s="9"/>
      <c r="D330" s="16"/>
      <c r="E330" s="16"/>
      <c r="F330" s="16"/>
      <c r="G330" s="9"/>
      <c r="H330" s="22"/>
    </row>
    <row r="331" spans="3:8" ht="16.5" customHeight="1">
      <c r="C331" s="9"/>
      <c r="D331" s="16"/>
      <c r="E331" s="16"/>
      <c r="F331" s="16"/>
      <c r="G331" s="9"/>
      <c r="H331" s="22"/>
    </row>
    <row r="332" spans="3:8" ht="16.5" customHeight="1">
      <c r="C332" s="9"/>
      <c r="D332" s="16"/>
      <c r="E332" s="16"/>
      <c r="F332" s="16"/>
      <c r="G332" s="9"/>
      <c r="H332" s="22"/>
    </row>
    <row r="333" spans="3:8" ht="16.5" customHeight="1">
      <c r="C333" s="9"/>
      <c r="D333" s="16"/>
      <c r="E333" s="16"/>
      <c r="F333" s="16"/>
      <c r="G333" s="9"/>
      <c r="H333" s="22"/>
    </row>
    <row r="334" spans="3:8" ht="16.5" customHeight="1">
      <c r="C334" s="9"/>
      <c r="D334" s="16"/>
      <c r="E334" s="16"/>
      <c r="F334" s="16"/>
      <c r="G334" s="9"/>
      <c r="H334" s="22"/>
    </row>
    <row r="335" spans="3:8" ht="16.5" customHeight="1">
      <c r="C335" s="9"/>
      <c r="D335" s="16"/>
      <c r="E335" s="16"/>
      <c r="F335" s="16"/>
      <c r="G335" s="9"/>
      <c r="H335" s="22"/>
    </row>
    <row r="336" spans="3:8" ht="16.5" customHeight="1">
      <c r="C336" s="9"/>
      <c r="D336" s="16"/>
      <c r="E336" s="16"/>
      <c r="F336" s="16"/>
      <c r="G336" s="9"/>
      <c r="H336" s="22"/>
    </row>
    <row r="337" spans="3:8" ht="16.5" customHeight="1">
      <c r="C337" s="9"/>
      <c r="D337" s="16"/>
      <c r="E337" s="16"/>
      <c r="F337" s="16"/>
      <c r="G337" s="9"/>
      <c r="H337" s="22"/>
    </row>
    <row r="338" spans="3:8" ht="16.5" customHeight="1">
      <c r="C338" s="9"/>
      <c r="D338" s="16"/>
      <c r="E338" s="16"/>
      <c r="F338" s="16"/>
      <c r="G338" s="9"/>
      <c r="H338" s="22"/>
    </row>
    <row r="339" spans="3:8" ht="16.5" customHeight="1">
      <c r="C339" s="9"/>
      <c r="D339" s="16"/>
      <c r="E339" s="16"/>
      <c r="F339" s="16"/>
      <c r="G339" s="9"/>
      <c r="H339" s="22"/>
    </row>
    <row r="340" spans="3:8" ht="16.5" customHeight="1">
      <c r="C340" s="9"/>
      <c r="D340" s="16"/>
      <c r="E340" s="16"/>
      <c r="F340" s="16"/>
      <c r="G340" s="9"/>
      <c r="H340" s="22"/>
    </row>
    <row r="341" spans="3:8" ht="16.5" customHeight="1">
      <c r="C341" s="9"/>
      <c r="D341" s="16"/>
      <c r="E341" s="16"/>
      <c r="F341" s="16"/>
      <c r="G341" s="9"/>
      <c r="H341" s="22"/>
    </row>
    <row r="342" spans="3:8" ht="16.5" customHeight="1">
      <c r="C342" s="9"/>
      <c r="D342" s="16"/>
      <c r="E342" s="16"/>
      <c r="F342" s="16"/>
      <c r="G342" s="9"/>
      <c r="H342" s="22"/>
    </row>
    <row r="343" spans="3:8" ht="16.5" customHeight="1">
      <c r="C343" s="9"/>
      <c r="D343" s="16"/>
      <c r="E343" s="16"/>
      <c r="F343" s="16"/>
      <c r="G343" s="9"/>
      <c r="H343" s="22"/>
    </row>
    <row r="344" spans="3:8" ht="16.5" customHeight="1">
      <c r="C344" s="9"/>
      <c r="D344" s="16"/>
      <c r="E344" s="16"/>
      <c r="F344" s="16"/>
      <c r="G344" s="9"/>
      <c r="H344" s="22"/>
    </row>
    <row r="345" spans="3:8" ht="16.5" customHeight="1">
      <c r="C345" s="9"/>
      <c r="D345" s="16"/>
      <c r="E345" s="16"/>
      <c r="F345" s="16"/>
      <c r="G345" s="9"/>
      <c r="H345" s="22"/>
    </row>
    <row r="346" spans="3:8" ht="16.5" customHeight="1">
      <c r="C346" s="9"/>
      <c r="D346" s="16"/>
      <c r="E346" s="16"/>
      <c r="F346" s="16"/>
      <c r="G346" s="9"/>
      <c r="H346" s="22"/>
    </row>
    <row r="347" spans="3:8" ht="16.5" customHeight="1">
      <c r="C347" s="9"/>
      <c r="D347" s="16"/>
      <c r="E347" s="16"/>
      <c r="F347" s="16"/>
      <c r="G347" s="9"/>
      <c r="H347" s="22"/>
    </row>
    <row r="348" spans="3:8" ht="16.5" customHeight="1">
      <c r="C348" s="9"/>
      <c r="D348" s="16"/>
      <c r="E348" s="16"/>
      <c r="F348" s="16"/>
      <c r="G348" s="9"/>
      <c r="H348" s="22"/>
    </row>
    <row r="349" spans="3:8" ht="16.5" customHeight="1">
      <c r="C349" s="9"/>
      <c r="D349" s="16"/>
      <c r="E349" s="16"/>
      <c r="F349" s="16"/>
      <c r="G349" s="9"/>
      <c r="H349" s="22"/>
    </row>
    <row r="350" spans="3:8" ht="16.5" customHeight="1">
      <c r="C350" s="9"/>
      <c r="D350" s="16"/>
      <c r="E350" s="16"/>
      <c r="F350" s="16"/>
      <c r="G350" s="9"/>
      <c r="H350" s="22"/>
    </row>
    <row r="351" spans="3:8" ht="16.5" customHeight="1">
      <c r="C351" s="9"/>
      <c r="D351" s="16"/>
      <c r="E351" s="16"/>
      <c r="F351" s="16"/>
      <c r="G351" s="9"/>
      <c r="H351" s="22"/>
    </row>
    <row r="352" spans="3:8" ht="16.5" customHeight="1">
      <c r="C352" s="9"/>
      <c r="D352" s="16"/>
      <c r="E352" s="16"/>
      <c r="F352" s="16"/>
      <c r="G352" s="9"/>
      <c r="H352" s="22"/>
    </row>
    <row r="353" spans="3:8" ht="16.5" customHeight="1">
      <c r="C353" s="9"/>
      <c r="D353" s="16"/>
      <c r="E353" s="16"/>
      <c r="F353" s="16"/>
      <c r="G353" s="9"/>
      <c r="H353" s="22"/>
    </row>
    <row r="354" spans="3:8" ht="16.5" customHeight="1">
      <c r="C354" s="9"/>
      <c r="D354" s="16"/>
      <c r="E354" s="16"/>
      <c r="F354" s="16"/>
      <c r="G354" s="9"/>
      <c r="H354" s="22"/>
    </row>
    <row r="355" spans="3:8" ht="16.5" customHeight="1">
      <c r="C355" s="9"/>
      <c r="D355" s="16"/>
      <c r="E355" s="16"/>
      <c r="F355" s="16"/>
      <c r="G355" s="9"/>
      <c r="H355" s="22"/>
    </row>
    <row r="356" spans="3:8" ht="16.5" customHeight="1">
      <c r="C356" s="9"/>
      <c r="D356" s="16"/>
      <c r="E356" s="16"/>
      <c r="F356" s="16"/>
      <c r="G356" s="9"/>
      <c r="H356" s="22"/>
    </row>
    <row r="357" spans="3:8" ht="16.5" customHeight="1">
      <c r="C357" s="9"/>
      <c r="D357" s="16"/>
      <c r="E357" s="16"/>
      <c r="F357" s="16"/>
      <c r="G357" s="9"/>
      <c r="H357" s="22"/>
    </row>
    <row r="358" spans="3:8" ht="16.5" customHeight="1">
      <c r="C358" s="9"/>
      <c r="D358" s="16"/>
      <c r="E358" s="16"/>
      <c r="F358" s="16"/>
      <c r="G358" s="9"/>
      <c r="H358" s="22"/>
    </row>
    <row r="359" spans="3:8" ht="16.5" customHeight="1">
      <c r="C359" s="9"/>
      <c r="D359" s="16"/>
      <c r="E359" s="16"/>
      <c r="F359" s="16"/>
      <c r="G359" s="9"/>
      <c r="H359" s="22"/>
    </row>
    <row r="360" spans="3:8" ht="16.5" customHeight="1">
      <c r="C360" s="9"/>
      <c r="D360" s="16"/>
      <c r="E360" s="16"/>
      <c r="F360" s="16"/>
      <c r="G360" s="9"/>
      <c r="H360" s="22"/>
    </row>
    <row r="361" spans="3:8" ht="16.5" customHeight="1">
      <c r="C361" s="9"/>
      <c r="D361" s="16"/>
      <c r="E361" s="16"/>
      <c r="F361" s="16"/>
      <c r="G361" s="9"/>
      <c r="H361" s="22"/>
    </row>
    <row r="362" spans="3:8" ht="16.5" customHeight="1">
      <c r="C362" s="9"/>
      <c r="D362" s="16"/>
      <c r="E362" s="16"/>
      <c r="F362" s="16"/>
      <c r="G362" s="9"/>
      <c r="H362" s="22"/>
    </row>
    <row r="363" spans="3:8" ht="16.5" customHeight="1">
      <c r="C363" s="9"/>
      <c r="D363" s="16"/>
      <c r="E363" s="16"/>
      <c r="F363" s="16"/>
      <c r="G363" s="9"/>
      <c r="H363" s="22"/>
    </row>
    <row r="364" spans="3:8" ht="16.5" customHeight="1">
      <c r="C364" s="9"/>
      <c r="D364" s="16"/>
      <c r="E364" s="16"/>
      <c r="F364" s="16"/>
      <c r="G364" s="9"/>
      <c r="H364" s="22"/>
    </row>
    <row r="365" spans="3:8" ht="16.5" customHeight="1">
      <c r="C365" s="9"/>
      <c r="D365" s="16"/>
      <c r="E365" s="16"/>
      <c r="F365" s="16"/>
      <c r="G365" s="9"/>
      <c r="H365" s="22"/>
    </row>
    <row r="366" spans="3:8" ht="16.5" customHeight="1">
      <c r="C366" s="9"/>
      <c r="D366" s="16"/>
      <c r="E366" s="16"/>
      <c r="F366" s="16"/>
      <c r="G366" s="9"/>
      <c r="H366" s="22"/>
    </row>
    <row r="367" spans="3:8" ht="16.5" customHeight="1">
      <c r="C367" s="9"/>
      <c r="D367" s="16"/>
      <c r="E367" s="16"/>
      <c r="F367" s="16"/>
      <c r="G367" s="9"/>
      <c r="H367" s="22"/>
    </row>
    <row r="368" spans="3:8" ht="16.5" customHeight="1">
      <c r="C368" s="9"/>
      <c r="D368" s="16"/>
      <c r="E368" s="16"/>
      <c r="F368" s="16"/>
      <c r="G368" s="9"/>
      <c r="H368" s="22"/>
    </row>
    <row r="369" spans="3:8" ht="16.5" customHeight="1">
      <c r="C369" s="9"/>
      <c r="D369" s="16"/>
      <c r="E369" s="16"/>
      <c r="F369" s="16"/>
      <c r="G369" s="9"/>
      <c r="H369" s="22"/>
    </row>
    <row r="370" spans="3:8" ht="16.5" customHeight="1">
      <c r="C370" s="9"/>
      <c r="D370" s="16"/>
      <c r="E370" s="16"/>
      <c r="F370" s="16"/>
      <c r="G370" s="9"/>
      <c r="H370" s="22"/>
    </row>
    <row r="371" spans="3:8" ht="16.5" customHeight="1">
      <c r="C371" s="9"/>
      <c r="D371" s="16"/>
      <c r="E371" s="16"/>
      <c r="F371" s="16"/>
      <c r="G371" s="9"/>
      <c r="H371" s="22"/>
    </row>
    <row r="372" spans="3:8" ht="16.5" customHeight="1">
      <c r="C372" s="9"/>
      <c r="D372" s="16"/>
      <c r="E372" s="16"/>
      <c r="F372" s="16"/>
      <c r="G372" s="9"/>
      <c r="H372" s="22"/>
    </row>
    <row r="373" spans="3:8" ht="16.5" customHeight="1">
      <c r="C373" s="9"/>
      <c r="D373" s="16"/>
      <c r="E373" s="16"/>
      <c r="F373" s="16"/>
      <c r="G373" s="9"/>
      <c r="H373" s="22"/>
    </row>
    <row r="374" spans="3:8" ht="16.5" customHeight="1">
      <c r="C374" s="9"/>
      <c r="D374" s="16"/>
      <c r="E374" s="16"/>
      <c r="F374" s="16"/>
      <c r="G374" s="9"/>
      <c r="H374" s="22"/>
    </row>
    <row r="375" spans="3:8" ht="16.5" customHeight="1">
      <c r="C375" s="9"/>
      <c r="D375" s="16"/>
      <c r="E375" s="16"/>
      <c r="F375" s="16"/>
      <c r="G375" s="9"/>
      <c r="H375" s="22"/>
    </row>
    <row r="376" spans="3:8" ht="16.5" customHeight="1">
      <c r="C376" s="9"/>
      <c r="D376" s="16"/>
      <c r="E376" s="16"/>
      <c r="F376" s="16"/>
      <c r="G376" s="9"/>
      <c r="H376" s="22"/>
    </row>
    <row r="377" spans="3:8" ht="16.5" customHeight="1">
      <c r="C377" s="9"/>
      <c r="D377" s="16"/>
      <c r="E377" s="16"/>
      <c r="F377" s="16"/>
      <c r="G377" s="9"/>
      <c r="H377" s="22"/>
    </row>
    <row r="378" spans="3:8" ht="16.5" customHeight="1">
      <c r="C378" s="9"/>
      <c r="D378" s="16"/>
      <c r="E378" s="16"/>
      <c r="F378" s="16"/>
      <c r="G378" s="9"/>
      <c r="H378" s="22"/>
    </row>
    <row r="379" spans="3:8" ht="16.5" customHeight="1">
      <c r="C379" s="9"/>
      <c r="D379" s="16"/>
      <c r="E379" s="16"/>
      <c r="F379" s="16"/>
      <c r="G379" s="9"/>
      <c r="H379" s="22"/>
    </row>
    <row r="380" spans="3:8" ht="16.5" customHeight="1">
      <c r="C380" s="9"/>
      <c r="D380" s="16"/>
      <c r="E380" s="16"/>
      <c r="F380" s="16"/>
      <c r="G380" s="9"/>
      <c r="H380" s="22"/>
    </row>
    <row r="381" spans="3:8" ht="16.5" customHeight="1">
      <c r="C381" s="9"/>
      <c r="D381" s="16"/>
      <c r="E381" s="16"/>
      <c r="F381" s="16"/>
      <c r="G381" s="9"/>
      <c r="H381" s="22"/>
    </row>
    <row r="382" spans="3:8" ht="16.5" customHeight="1">
      <c r="C382" s="9"/>
      <c r="D382" s="16"/>
      <c r="E382" s="16"/>
      <c r="F382" s="16"/>
      <c r="G382" s="9"/>
      <c r="H382" s="22"/>
    </row>
    <row r="383" spans="3:8" ht="16.5" customHeight="1">
      <c r="C383" s="9"/>
      <c r="D383" s="16"/>
      <c r="E383" s="16"/>
      <c r="F383" s="16"/>
      <c r="G383" s="9"/>
      <c r="H383" s="22"/>
    </row>
    <row r="384" spans="3:8" ht="16.5" customHeight="1">
      <c r="C384" s="9"/>
      <c r="D384" s="16"/>
      <c r="E384" s="16"/>
      <c r="F384" s="16"/>
      <c r="G384" s="9"/>
      <c r="H384" s="22"/>
    </row>
    <row r="385" spans="3:8" ht="16.5" customHeight="1">
      <c r="C385" s="9"/>
      <c r="D385" s="16"/>
      <c r="E385" s="16"/>
      <c r="F385" s="16"/>
      <c r="G385" s="9"/>
      <c r="H385" s="22"/>
    </row>
    <row r="386" spans="3:8" ht="16.5" customHeight="1">
      <c r="C386" s="9"/>
      <c r="D386" s="16"/>
      <c r="E386" s="16"/>
      <c r="F386" s="16"/>
      <c r="G386" s="9"/>
      <c r="H386" s="22"/>
    </row>
    <row r="387" spans="3:8" ht="16.5" customHeight="1">
      <c r="C387" s="9"/>
      <c r="D387" s="16"/>
      <c r="E387" s="16"/>
      <c r="F387" s="16"/>
      <c r="G387" s="9"/>
      <c r="H387" s="22"/>
    </row>
    <row r="388" spans="3:8" ht="16.5" customHeight="1">
      <c r="C388" s="9"/>
      <c r="D388" s="16"/>
      <c r="E388" s="16"/>
      <c r="F388" s="16"/>
      <c r="G388" s="9"/>
      <c r="H388" s="22"/>
    </row>
    <row r="389" spans="3:8" ht="16.5" customHeight="1">
      <c r="C389" s="9"/>
      <c r="D389" s="16"/>
      <c r="E389" s="16"/>
      <c r="F389" s="16"/>
      <c r="G389" s="9"/>
      <c r="H389" s="22"/>
    </row>
    <row r="390" spans="3:8" ht="16.5" customHeight="1">
      <c r="C390" s="9"/>
      <c r="D390" s="16"/>
      <c r="E390" s="16"/>
      <c r="F390" s="16"/>
      <c r="G390" s="9"/>
      <c r="H390" s="22"/>
    </row>
    <row r="391" spans="3:8" ht="16.5" customHeight="1">
      <c r="C391" s="9"/>
      <c r="D391" s="16"/>
      <c r="E391" s="16"/>
      <c r="F391" s="16"/>
      <c r="G391" s="9"/>
      <c r="H391" s="22"/>
    </row>
    <row r="392" spans="3:8" ht="16.5" customHeight="1">
      <c r="C392" s="9"/>
      <c r="D392" s="16"/>
      <c r="E392" s="16"/>
      <c r="F392" s="16"/>
      <c r="G392" s="9"/>
      <c r="H392" s="22"/>
    </row>
    <row r="393" spans="3:8" ht="16.5" customHeight="1">
      <c r="C393" s="9"/>
      <c r="D393" s="16"/>
      <c r="E393" s="16"/>
      <c r="F393" s="16"/>
      <c r="G393" s="9"/>
      <c r="H393" s="22"/>
    </row>
    <row r="394" spans="3:8" ht="16.5" customHeight="1">
      <c r="C394" s="9"/>
      <c r="D394" s="16"/>
      <c r="E394" s="16"/>
      <c r="F394" s="16"/>
      <c r="G394" s="9"/>
      <c r="H394" s="22"/>
    </row>
    <row r="395" spans="3:8" ht="16.5" customHeight="1">
      <c r="C395" s="9"/>
      <c r="D395" s="16"/>
      <c r="E395" s="16"/>
      <c r="F395" s="16"/>
      <c r="G395" s="9"/>
      <c r="H395" s="22"/>
    </row>
    <row r="396" spans="3:8" ht="16.5" customHeight="1">
      <c r="C396" s="9"/>
      <c r="D396" s="16"/>
      <c r="E396" s="16"/>
      <c r="F396" s="16"/>
      <c r="G396" s="9"/>
      <c r="H396" s="22"/>
    </row>
    <row r="397" spans="3:8" ht="16.5" customHeight="1">
      <c r="C397" s="9"/>
      <c r="D397" s="16"/>
      <c r="E397" s="16"/>
      <c r="F397" s="16"/>
      <c r="G397" s="9"/>
      <c r="H397" s="22"/>
    </row>
    <row r="398" spans="3:8" ht="16.5" customHeight="1">
      <c r="C398" s="9"/>
      <c r="D398" s="16"/>
      <c r="E398" s="16"/>
      <c r="F398" s="16"/>
      <c r="G398" s="9"/>
      <c r="H398" s="22"/>
    </row>
    <row r="399" spans="3:8" ht="16.5" customHeight="1">
      <c r="C399" s="9"/>
      <c r="D399" s="16"/>
      <c r="E399" s="16"/>
      <c r="F399" s="16"/>
      <c r="G399" s="9"/>
      <c r="H399" s="22"/>
    </row>
    <row r="400" spans="3:8" ht="16.5" customHeight="1">
      <c r="C400" s="9"/>
      <c r="D400" s="16"/>
      <c r="E400" s="16"/>
      <c r="F400" s="16"/>
      <c r="G400" s="9"/>
      <c r="H400" s="22"/>
    </row>
    <row r="401" spans="3:8" ht="16.5" customHeight="1">
      <c r="C401" s="9"/>
      <c r="D401" s="16"/>
      <c r="E401" s="16"/>
      <c r="F401" s="16"/>
      <c r="G401" s="9"/>
      <c r="H401" s="22"/>
    </row>
    <row r="402" spans="3:8" ht="16.5" customHeight="1">
      <c r="C402" s="9"/>
      <c r="D402" s="16"/>
      <c r="E402" s="16"/>
      <c r="F402" s="16"/>
      <c r="G402" s="9"/>
      <c r="H402" s="22"/>
    </row>
    <row r="403" spans="3:8" ht="16.5" customHeight="1">
      <c r="C403" s="9"/>
      <c r="D403" s="16"/>
      <c r="E403" s="16"/>
      <c r="F403" s="16"/>
      <c r="G403" s="9"/>
      <c r="H403" s="22"/>
    </row>
    <row r="404" spans="3:8" ht="16.5" customHeight="1">
      <c r="C404" s="9"/>
      <c r="D404" s="16"/>
      <c r="E404" s="16"/>
      <c r="F404" s="16"/>
      <c r="G404" s="9"/>
      <c r="H404" s="22"/>
    </row>
    <row r="405" spans="3:8" ht="16.5" customHeight="1">
      <c r="C405" s="9"/>
      <c r="D405" s="16"/>
      <c r="E405" s="16"/>
      <c r="F405" s="16"/>
      <c r="G405" s="9"/>
      <c r="H405" s="22"/>
    </row>
    <row r="406" spans="3:8" ht="16.5" customHeight="1">
      <c r="C406" s="9"/>
      <c r="D406" s="16"/>
      <c r="E406" s="16"/>
      <c r="F406" s="16"/>
      <c r="G406" s="9"/>
      <c r="H406" s="22"/>
    </row>
    <row r="407" spans="3:8" ht="16.5" customHeight="1">
      <c r="C407" s="9"/>
      <c r="D407" s="16"/>
      <c r="E407" s="16"/>
      <c r="F407" s="16"/>
      <c r="G407" s="9"/>
      <c r="H407" s="22"/>
    </row>
    <row r="408" spans="3:8" ht="16.5" customHeight="1">
      <c r="C408" s="9"/>
      <c r="D408" s="16"/>
      <c r="E408" s="16"/>
      <c r="F408" s="16"/>
      <c r="G408" s="9"/>
      <c r="H408" s="22"/>
    </row>
    <row r="409" spans="3:8" ht="16.5" customHeight="1">
      <c r="C409" s="9"/>
      <c r="D409" s="16"/>
      <c r="E409" s="16"/>
      <c r="F409" s="16"/>
      <c r="G409" s="9"/>
      <c r="H409" s="22"/>
    </row>
    <row r="410" spans="3:8" ht="16.5" customHeight="1">
      <c r="C410" s="9"/>
      <c r="D410" s="16"/>
      <c r="E410" s="16"/>
      <c r="F410" s="16"/>
      <c r="G410" s="9"/>
      <c r="H410" s="22"/>
    </row>
    <row r="411" spans="3:8" ht="16.5" customHeight="1">
      <c r="C411" s="9"/>
      <c r="D411" s="16"/>
      <c r="E411" s="16"/>
      <c r="F411" s="16"/>
      <c r="G411" s="9"/>
      <c r="H411" s="22"/>
    </row>
    <row r="412" spans="3:8" ht="16.5" customHeight="1">
      <c r="C412" s="9"/>
      <c r="D412" s="16"/>
      <c r="E412" s="16"/>
      <c r="F412" s="16"/>
      <c r="G412" s="9"/>
      <c r="H412" s="22"/>
    </row>
    <row r="413" spans="3:8" ht="16.5" customHeight="1">
      <c r="C413" s="9"/>
      <c r="D413" s="16"/>
      <c r="E413" s="16"/>
      <c r="F413" s="16"/>
      <c r="G413" s="9"/>
      <c r="H413" s="22"/>
    </row>
    <row r="414" spans="3:8" ht="16.5" customHeight="1">
      <c r="C414" s="9"/>
      <c r="D414" s="16"/>
      <c r="E414" s="16"/>
      <c r="F414" s="16"/>
      <c r="G414" s="9"/>
      <c r="H414" s="22"/>
    </row>
    <row r="415" spans="3:8" ht="16.5" customHeight="1">
      <c r="C415" s="9"/>
      <c r="D415" s="16"/>
      <c r="E415" s="16"/>
      <c r="F415" s="16"/>
      <c r="G415" s="9"/>
      <c r="H415" s="22"/>
    </row>
    <row r="416" spans="3:8" ht="16.5" customHeight="1">
      <c r="C416" s="9"/>
      <c r="D416" s="16"/>
      <c r="E416" s="16"/>
      <c r="F416" s="16"/>
      <c r="G416" s="9"/>
      <c r="H416" s="22"/>
    </row>
    <row r="417" spans="3:8" ht="16.5" customHeight="1">
      <c r="C417" s="9"/>
      <c r="D417" s="16"/>
      <c r="E417" s="16"/>
      <c r="F417" s="16"/>
      <c r="G417" s="9"/>
      <c r="H417" s="22"/>
    </row>
    <row r="418" spans="3:8" ht="16.5" customHeight="1">
      <c r="C418" s="9"/>
      <c r="D418" s="16"/>
      <c r="E418" s="16"/>
      <c r="F418" s="16"/>
      <c r="G418" s="9"/>
      <c r="H418" s="22"/>
    </row>
    <row r="419" spans="3:8" ht="16.5" customHeight="1">
      <c r="C419" s="9"/>
      <c r="D419" s="16"/>
      <c r="E419" s="16"/>
      <c r="F419" s="16"/>
      <c r="G419" s="9"/>
      <c r="H419" s="22"/>
    </row>
    <row r="420" spans="3:8" ht="16.5" customHeight="1">
      <c r="C420" s="9"/>
      <c r="D420" s="16"/>
      <c r="E420" s="16"/>
      <c r="F420" s="16"/>
      <c r="G420" s="9"/>
      <c r="H420" s="22"/>
    </row>
    <row r="421" spans="3:8" ht="16.5" customHeight="1">
      <c r="C421" s="9"/>
      <c r="D421" s="16"/>
      <c r="E421" s="16"/>
      <c r="F421" s="16"/>
      <c r="G421" s="9"/>
      <c r="H421" s="22"/>
    </row>
    <row r="422" spans="3:8" ht="16.5" customHeight="1">
      <c r="C422" s="9"/>
      <c r="D422" s="16"/>
      <c r="E422" s="16"/>
      <c r="F422" s="16"/>
      <c r="G422" s="9"/>
      <c r="H422" s="22"/>
    </row>
    <row r="423" spans="3:8" ht="16.5" customHeight="1">
      <c r="C423" s="9"/>
      <c r="D423" s="16"/>
      <c r="E423" s="16"/>
      <c r="F423" s="16"/>
      <c r="G423" s="9"/>
      <c r="H423" s="22"/>
    </row>
    <row r="424" spans="3:8" ht="16.5" customHeight="1">
      <c r="C424" s="9"/>
      <c r="D424" s="16"/>
      <c r="E424" s="16"/>
      <c r="F424" s="16"/>
      <c r="G424" s="9"/>
      <c r="H424" s="22"/>
    </row>
    <row r="425" spans="3:8" ht="16.5" customHeight="1">
      <c r="C425" s="9"/>
      <c r="D425" s="16"/>
      <c r="E425" s="16"/>
      <c r="F425" s="16"/>
      <c r="G425" s="9"/>
      <c r="H425" s="22"/>
    </row>
    <row r="426" spans="3:8" ht="16.5" customHeight="1">
      <c r="C426" s="9"/>
      <c r="D426" s="16"/>
      <c r="E426" s="16"/>
      <c r="F426" s="16"/>
      <c r="G426" s="9"/>
      <c r="H426" s="22"/>
    </row>
    <row r="427" spans="3:8" ht="16.5" customHeight="1">
      <c r="C427" s="9"/>
      <c r="D427" s="16"/>
      <c r="E427" s="16"/>
      <c r="F427" s="16"/>
      <c r="G427" s="9"/>
      <c r="H427" s="22"/>
    </row>
    <row r="428" spans="3:8" ht="16.5" customHeight="1">
      <c r="C428" s="9"/>
      <c r="D428" s="16"/>
      <c r="E428" s="16"/>
      <c r="F428" s="16"/>
      <c r="G428" s="9"/>
      <c r="H428" s="22"/>
    </row>
    <row r="429" spans="3:8" ht="16.5" customHeight="1">
      <c r="C429" s="9"/>
      <c r="D429" s="16"/>
      <c r="E429" s="16"/>
      <c r="F429" s="16"/>
      <c r="G429" s="9"/>
      <c r="H429" s="22"/>
    </row>
    <row r="430" spans="3:8" ht="16.5" customHeight="1">
      <c r="C430" s="9"/>
      <c r="D430" s="16"/>
      <c r="E430" s="16"/>
      <c r="F430" s="16"/>
      <c r="G430" s="9"/>
      <c r="H430" s="22"/>
    </row>
    <row r="431" spans="3:8" ht="16.5" customHeight="1">
      <c r="C431" s="9"/>
      <c r="D431" s="16"/>
      <c r="E431" s="16"/>
      <c r="F431" s="16"/>
      <c r="G431" s="9"/>
      <c r="H431" s="22"/>
    </row>
    <row r="432" spans="3:8" ht="16.5" customHeight="1">
      <c r="C432" s="9"/>
      <c r="D432" s="16"/>
      <c r="E432" s="16"/>
      <c r="F432" s="16"/>
      <c r="G432" s="9"/>
      <c r="H432" s="22"/>
    </row>
    <row r="433" spans="3:8" ht="16.5" customHeight="1">
      <c r="C433" s="9"/>
      <c r="D433" s="16"/>
      <c r="E433" s="16"/>
      <c r="F433" s="16"/>
      <c r="G433" s="9"/>
      <c r="H433" s="22"/>
    </row>
    <row r="434" spans="3:8" ht="16.5" customHeight="1">
      <c r="C434" s="9"/>
      <c r="D434" s="16"/>
      <c r="E434" s="16"/>
      <c r="F434" s="16"/>
      <c r="G434" s="9"/>
      <c r="H434" s="22"/>
    </row>
    <row r="435" spans="3:8" ht="16.5" customHeight="1">
      <c r="C435" s="9"/>
      <c r="D435" s="16"/>
      <c r="E435" s="16"/>
      <c r="F435" s="16"/>
      <c r="G435" s="9"/>
      <c r="H435" s="22"/>
    </row>
    <row r="436" spans="3:8" ht="16.5" customHeight="1">
      <c r="C436" s="9"/>
      <c r="D436" s="16"/>
      <c r="E436" s="16"/>
      <c r="F436" s="16"/>
      <c r="G436" s="9"/>
      <c r="H436" s="22"/>
    </row>
    <row r="437" spans="3:8" ht="16.5" customHeight="1">
      <c r="C437" s="9"/>
      <c r="D437" s="16"/>
      <c r="E437" s="16"/>
      <c r="F437" s="16"/>
      <c r="G437" s="9"/>
      <c r="H437" s="22"/>
    </row>
    <row r="438" spans="3:8" ht="16.5" customHeight="1">
      <c r="C438" s="9"/>
      <c r="D438" s="16"/>
      <c r="E438" s="16"/>
      <c r="F438" s="16"/>
      <c r="G438" s="9"/>
      <c r="H438" s="22"/>
    </row>
    <row r="439" spans="3:8" ht="16.5" customHeight="1">
      <c r="C439" s="9"/>
      <c r="D439" s="16"/>
      <c r="E439" s="16"/>
      <c r="F439" s="16"/>
      <c r="G439" s="9"/>
      <c r="H439" s="22"/>
    </row>
    <row r="440" spans="3:8" ht="16.5" customHeight="1">
      <c r="C440" s="9"/>
      <c r="D440" s="16"/>
      <c r="E440" s="16"/>
      <c r="F440" s="16"/>
      <c r="G440" s="9"/>
      <c r="H440" s="22"/>
    </row>
    <row r="441" spans="3:8" ht="16.5" customHeight="1">
      <c r="C441" s="9"/>
      <c r="D441" s="16"/>
      <c r="E441" s="16"/>
      <c r="F441" s="16"/>
      <c r="G441" s="9"/>
      <c r="H441" s="22"/>
    </row>
    <row r="442" spans="3:8" ht="16.5" customHeight="1">
      <c r="C442" s="9"/>
      <c r="D442" s="16"/>
      <c r="E442" s="16"/>
      <c r="F442" s="16"/>
      <c r="G442" s="9"/>
      <c r="H442" s="22"/>
    </row>
    <row r="443" spans="3:8" ht="16.5" customHeight="1">
      <c r="C443" s="9"/>
      <c r="D443" s="16"/>
      <c r="E443" s="16"/>
      <c r="F443" s="16"/>
      <c r="G443" s="9"/>
      <c r="H443" s="22"/>
    </row>
    <row r="444" spans="3:8" ht="16.5" customHeight="1">
      <c r="C444" s="9"/>
      <c r="D444" s="16"/>
      <c r="E444" s="16"/>
      <c r="F444" s="16"/>
      <c r="G444" s="9"/>
      <c r="H444" s="22"/>
    </row>
    <row r="445" spans="3:8" ht="16.5" customHeight="1">
      <c r="C445" s="9"/>
      <c r="D445" s="16"/>
      <c r="E445" s="16"/>
      <c r="F445" s="16"/>
      <c r="G445" s="9"/>
      <c r="H445" s="22"/>
    </row>
    <row r="446" spans="3:8" ht="16.5" customHeight="1">
      <c r="C446" s="9"/>
      <c r="D446" s="16"/>
      <c r="E446" s="16"/>
      <c r="F446" s="16"/>
      <c r="G446" s="9"/>
      <c r="H446" s="22"/>
    </row>
    <row r="447" spans="3:8" ht="16.5" customHeight="1">
      <c r="C447" s="9"/>
      <c r="D447" s="16"/>
      <c r="E447" s="16"/>
      <c r="F447" s="16"/>
      <c r="G447" s="9"/>
      <c r="H447" s="22"/>
    </row>
    <row r="448" spans="3:8" ht="16.5" customHeight="1">
      <c r="C448" s="9"/>
      <c r="D448" s="16"/>
      <c r="E448" s="16"/>
      <c r="F448" s="16"/>
      <c r="G448" s="9"/>
      <c r="H448" s="22"/>
    </row>
    <row r="449" spans="3:8" ht="16.5" customHeight="1">
      <c r="C449" s="9"/>
      <c r="D449" s="16"/>
      <c r="E449" s="16"/>
      <c r="F449" s="16"/>
      <c r="G449" s="9"/>
      <c r="H449" s="22"/>
    </row>
    <row r="450" spans="3:8" ht="16.5" customHeight="1">
      <c r="C450" s="9"/>
      <c r="D450" s="16"/>
      <c r="E450" s="16"/>
      <c r="F450" s="16"/>
      <c r="G450" s="9"/>
      <c r="H450" s="22"/>
    </row>
    <row r="451" spans="3:8" ht="16.5" customHeight="1">
      <c r="C451" s="9"/>
      <c r="D451" s="16"/>
      <c r="E451" s="16"/>
      <c r="F451" s="16"/>
      <c r="G451" s="9"/>
      <c r="H451" s="22"/>
    </row>
    <row r="452" spans="3:8" ht="16.5" customHeight="1">
      <c r="C452" s="9"/>
      <c r="D452" s="16"/>
      <c r="E452" s="16"/>
      <c r="F452" s="16"/>
      <c r="G452" s="9"/>
      <c r="H452" s="22"/>
    </row>
    <row r="453" spans="3:8" ht="16.5" customHeight="1">
      <c r="C453" s="9"/>
      <c r="D453" s="16"/>
      <c r="E453" s="16"/>
      <c r="F453" s="16"/>
      <c r="G453" s="9"/>
      <c r="H453" s="22"/>
    </row>
    <row r="454" spans="3:8" ht="16.5" customHeight="1">
      <c r="C454" s="9"/>
      <c r="D454" s="16"/>
      <c r="E454" s="16"/>
      <c r="F454" s="16"/>
      <c r="G454" s="9"/>
      <c r="H454" s="22"/>
    </row>
    <row r="455" spans="3:8" ht="16.5" customHeight="1">
      <c r="C455" s="9"/>
      <c r="D455" s="16"/>
      <c r="E455" s="16"/>
      <c r="F455" s="16"/>
      <c r="G455" s="9"/>
      <c r="H455" s="22"/>
    </row>
    <row r="456" spans="3:8" ht="16.5" customHeight="1">
      <c r="C456" s="9"/>
      <c r="D456" s="16"/>
      <c r="E456" s="16"/>
      <c r="F456" s="16"/>
      <c r="G456" s="9"/>
      <c r="H456" s="22"/>
    </row>
    <row r="457" spans="3:8" ht="16.5" customHeight="1">
      <c r="C457" s="9"/>
      <c r="D457" s="16"/>
      <c r="E457" s="16"/>
      <c r="F457" s="16"/>
      <c r="G457" s="9"/>
      <c r="H457" s="22"/>
    </row>
    <row r="458" spans="3:8" ht="16.5" customHeight="1">
      <c r="C458" s="9"/>
      <c r="D458" s="16"/>
      <c r="E458" s="16"/>
      <c r="F458" s="16"/>
      <c r="G458" s="9"/>
      <c r="H458" s="22"/>
    </row>
    <row r="459" spans="3:8" ht="16.5" customHeight="1">
      <c r="C459" s="9"/>
      <c r="D459" s="16"/>
      <c r="E459" s="16"/>
      <c r="F459" s="16"/>
      <c r="G459" s="9"/>
      <c r="H459" s="22"/>
    </row>
    <row r="460" spans="3:8" ht="16.5" customHeight="1">
      <c r="C460" s="9"/>
      <c r="D460" s="16"/>
      <c r="E460" s="16"/>
      <c r="F460" s="16"/>
      <c r="G460" s="9"/>
      <c r="H460" s="22"/>
    </row>
    <row r="461" spans="3:8" ht="16.5" customHeight="1">
      <c r="C461" s="9"/>
      <c r="D461" s="16"/>
      <c r="E461" s="16"/>
      <c r="F461" s="16"/>
      <c r="G461" s="9"/>
      <c r="H461" s="22"/>
    </row>
    <row r="462" spans="3:8" ht="16.5" customHeight="1">
      <c r="C462" s="9"/>
      <c r="D462" s="16"/>
      <c r="E462" s="16"/>
      <c r="F462" s="16"/>
      <c r="G462" s="9"/>
      <c r="H462" s="22"/>
    </row>
    <row r="463" spans="3:8" ht="16.5" customHeight="1">
      <c r="C463" s="9"/>
      <c r="D463" s="16"/>
      <c r="E463" s="16"/>
      <c r="F463" s="16"/>
      <c r="G463" s="9"/>
      <c r="H463" s="22"/>
    </row>
    <row r="464" spans="3:8" ht="16.5" customHeight="1">
      <c r="C464" s="9"/>
      <c r="D464" s="16"/>
      <c r="E464" s="16"/>
      <c r="F464" s="16"/>
      <c r="G464" s="9"/>
      <c r="H464" s="22"/>
    </row>
    <row r="465" spans="3:8" ht="16.5" customHeight="1">
      <c r="C465" s="9"/>
      <c r="D465" s="16"/>
      <c r="E465" s="16"/>
      <c r="F465" s="16"/>
      <c r="G465" s="9"/>
      <c r="H465" s="22"/>
    </row>
    <row r="466" spans="3:8" ht="16.5" customHeight="1">
      <c r="C466" s="9"/>
      <c r="D466" s="16"/>
      <c r="E466" s="16"/>
      <c r="F466" s="16"/>
      <c r="G466" s="9"/>
      <c r="H466" s="22"/>
    </row>
    <row r="467" spans="3:8" ht="16.5" customHeight="1">
      <c r="C467" s="9"/>
      <c r="D467" s="16"/>
      <c r="E467" s="16"/>
      <c r="F467" s="16"/>
      <c r="G467" s="9"/>
      <c r="H467" s="22"/>
    </row>
    <row r="468" spans="3:8" ht="16.5" customHeight="1">
      <c r="C468" s="9"/>
      <c r="D468" s="16"/>
      <c r="E468" s="16"/>
      <c r="F468" s="16"/>
      <c r="G468" s="9"/>
      <c r="H468" s="22"/>
    </row>
    <row r="469" spans="3:8" ht="16.5" customHeight="1">
      <c r="C469" s="9"/>
      <c r="D469" s="16"/>
      <c r="E469" s="16"/>
      <c r="F469" s="16"/>
      <c r="G469" s="9"/>
      <c r="H469" s="22"/>
    </row>
    <row r="470" spans="3:8" ht="16.5" customHeight="1">
      <c r="C470" s="9"/>
      <c r="D470" s="16"/>
      <c r="E470" s="16"/>
      <c r="F470" s="16"/>
      <c r="G470" s="9"/>
      <c r="H470" s="22"/>
    </row>
    <row r="471" spans="3:8" ht="16.5" customHeight="1">
      <c r="C471" s="9"/>
      <c r="D471" s="16"/>
      <c r="E471" s="16"/>
      <c r="F471" s="16"/>
      <c r="G471" s="9"/>
      <c r="H471" s="22"/>
    </row>
    <row r="472" spans="3:8" ht="16.5" customHeight="1">
      <c r="C472" s="9"/>
      <c r="D472" s="16"/>
      <c r="E472" s="16"/>
      <c r="F472" s="16"/>
      <c r="G472" s="9"/>
      <c r="H472" s="22"/>
    </row>
    <row r="473" spans="3:8" ht="16.5" customHeight="1">
      <c r="C473" s="9"/>
      <c r="D473" s="16"/>
      <c r="E473" s="16"/>
      <c r="F473" s="16"/>
      <c r="G473" s="9"/>
      <c r="H473" s="22"/>
    </row>
    <row r="474" spans="3:8" ht="16.5" customHeight="1">
      <c r="C474" s="9"/>
      <c r="D474" s="16"/>
      <c r="E474" s="16"/>
      <c r="F474" s="16"/>
      <c r="G474" s="9"/>
      <c r="H474" s="22"/>
    </row>
    <row r="475" spans="3:8" ht="16.5" customHeight="1">
      <c r="C475" s="9"/>
      <c r="D475" s="16"/>
      <c r="E475" s="16"/>
      <c r="F475" s="16"/>
      <c r="G475" s="9"/>
      <c r="H475" s="22"/>
    </row>
    <row r="476" spans="3:8" ht="16.5" customHeight="1">
      <c r="C476" s="9"/>
      <c r="D476" s="16"/>
      <c r="E476" s="16"/>
      <c r="F476" s="16"/>
      <c r="G476" s="9"/>
      <c r="H476" s="22"/>
    </row>
    <row r="477" spans="3:8" ht="16.5" customHeight="1">
      <c r="C477" s="9"/>
      <c r="D477" s="16"/>
      <c r="E477" s="16"/>
      <c r="F477" s="16"/>
      <c r="G477" s="9"/>
      <c r="H477" s="22"/>
    </row>
    <row r="478" spans="3:8" ht="16.5" customHeight="1">
      <c r="C478" s="9"/>
      <c r="D478" s="16"/>
      <c r="E478" s="16"/>
      <c r="F478" s="16"/>
      <c r="G478" s="9"/>
      <c r="H478" s="22"/>
    </row>
    <row r="479" spans="3:8" ht="16.5" customHeight="1">
      <c r="C479" s="9"/>
      <c r="D479" s="16"/>
      <c r="E479" s="16"/>
      <c r="F479" s="16"/>
      <c r="G479" s="9"/>
      <c r="H479" s="22"/>
    </row>
    <row r="480" spans="3:8" ht="16.5" customHeight="1">
      <c r="C480" s="9"/>
      <c r="D480" s="16"/>
      <c r="E480" s="16"/>
      <c r="F480" s="16"/>
      <c r="G480" s="9"/>
      <c r="H480" s="22"/>
    </row>
    <row r="481" spans="3:8" ht="16.5" customHeight="1">
      <c r="C481" s="9"/>
      <c r="D481" s="16"/>
      <c r="E481" s="16"/>
      <c r="F481" s="16"/>
      <c r="G481" s="9"/>
      <c r="H481" s="22"/>
    </row>
    <row r="482" spans="3:8" ht="16.5" customHeight="1">
      <c r="C482" s="9"/>
      <c r="D482" s="16"/>
      <c r="E482" s="16"/>
      <c r="F482" s="16"/>
      <c r="G482" s="9"/>
      <c r="H482" s="22"/>
    </row>
    <row r="483" spans="3:8" ht="16.5" customHeight="1">
      <c r="C483" s="9"/>
      <c r="D483" s="16"/>
      <c r="E483" s="16"/>
      <c r="F483" s="16"/>
      <c r="G483" s="9"/>
      <c r="H483" s="22"/>
    </row>
    <row r="484" spans="3:8" ht="16.5" customHeight="1">
      <c r="C484" s="9"/>
      <c r="D484" s="16"/>
      <c r="E484" s="16"/>
      <c r="F484" s="16"/>
      <c r="G484" s="9"/>
      <c r="H484" s="22"/>
    </row>
    <row r="485" spans="3:8" ht="16.5" customHeight="1">
      <c r="C485" s="9"/>
      <c r="D485" s="16"/>
      <c r="E485" s="16"/>
      <c r="F485" s="16"/>
      <c r="G485" s="9"/>
      <c r="H485" s="22"/>
    </row>
    <row r="486" spans="3:8" ht="16.5" customHeight="1">
      <c r="C486" s="9"/>
      <c r="D486" s="16"/>
      <c r="E486" s="16"/>
      <c r="F486" s="16"/>
      <c r="G486" s="9"/>
      <c r="H486" s="22"/>
    </row>
    <row r="487" spans="3:8" ht="16.5" customHeight="1">
      <c r="C487" s="9"/>
      <c r="D487" s="16"/>
      <c r="E487" s="16"/>
      <c r="F487" s="16"/>
      <c r="G487" s="9"/>
      <c r="H487" s="22"/>
    </row>
    <row r="488" spans="3:8" ht="16.5" customHeight="1">
      <c r="C488" s="9"/>
      <c r="D488" s="16"/>
      <c r="E488" s="16"/>
      <c r="F488" s="16"/>
      <c r="G488" s="9"/>
      <c r="H488" s="22"/>
    </row>
    <row r="489" spans="3:8" ht="16.5" customHeight="1">
      <c r="C489" s="9"/>
      <c r="D489" s="16"/>
      <c r="E489" s="16"/>
      <c r="F489" s="16"/>
      <c r="G489" s="9"/>
      <c r="H489" s="22"/>
    </row>
    <row r="490" spans="3:8" ht="16.5" customHeight="1">
      <c r="C490" s="9"/>
      <c r="D490" s="16"/>
      <c r="E490" s="16"/>
      <c r="F490" s="16"/>
      <c r="G490" s="9"/>
      <c r="H490" s="22"/>
    </row>
    <row r="491" spans="3:8" ht="16.5" customHeight="1">
      <c r="C491" s="9"/>
      <c r="D491" s="16"/>
      <c r="E491" s="16"/>
      <c r="F491" s="16"/>
      <c r="G491" s="9"/>
      <c r="H491" s="22"/>
    </row>
    <row r="492" spans="3:8" ht="16.5" customHeight="1">
      <c r="C492" s="9"/>
      <c r="D492" s="16"/>
      <c r="E492" s="16"/>
      <c r="F492" s="16"/>
      <c r="G492" s="9"/>
      <c r="H492" s="22"/>
    </row>
    <row r="493" spans="3:8" ht="16.5" customHeight="1">
      <c r="C493" s="9"/>
      <c r="D493" s="16"/>
      <c r="E493" s="16"/>
      <c r="F493" s="16"/>
      <c r="G493" s="9"/>
      <c r="H493" s="22"/>
    </row>
    <row r="494" spans="3:8" ht="16.5" customHeight="1">
      <c r="C494" s="9"/>
      <c r="D494" s="16"/>
      <c r="E494" s="16"/>
      <c r="F494" s="16"/>
      <c r="G494" s="9"/>
      <c r="H494" s="22"/>
    </row>
    <row r="495" spans="3:8" ht="16.5" customHeight="1">
      <c r="C495" s="9"/>
      <c r="D495" s="16"/>
      <c r="E495" s="16"/>
      <c r="F495" s="16"/>
      <c r="G495" s="9"/>
      <c r="H495" s="22"/>
    </row>
    <row r="496" spans="3:8" ht="16.5" customHeight="1">
      <c r="C496" s="9"/>
      <c r="D496" s="16"/>
      <c r="E496" s="16"/>
      <c r="F496" s="16"/>
      <c r="G496" s="9"/>
      <c r="H496" s="22"/>
    </row>
    <row r="497" spans="3:8" ht="16.5" customHeight="1">
      <c r="C497" s="9"/>
      <c r="D497" s="16"/>
      <c r="E497" s="16"/>
      <c r="F497" s="16"/>
      <c r="G497" s="9"/>
      <c r="H497" s="22"/>
    </row>
    <row r="498" spans="3:8" ht="16.5" customHeight="1">
      <c r="C498" s="9"/>
      <c r="D498" s="16"/>
      <c r="E498" s="16"/>
      <c r="F498" s="16"/>
      <c r="G498" s="9"/>
      <c r="H498" s="22"/>
    </row>
    <row r="499" spans="3:8" ht="16.5" customHeight="1">
      <c r="C499" s="9"/>
      <c r="D499" s="16"/>
      <c r="E499" s="16"/>
      <c r="F499" s="16"/>
      <c r="G499" s="9"/>
      <c r="H499" s="22"/>
    </row>
    <row r="500" spans="3:8" ht="16.5" customHeight="1">
      <c r="C500" s="9"/>
      <c r="D500" s="16"/>
      <c r="E500" s="16"/>
      <c r="F500" s="16"/>
      <c r="G500" s="9"/>
      <c r="H500" s="22"/>
    </row>
    <row r="501" spans="3:8" ht="16.5" customHeight="1">
      <c r="C501" s="9"/>
      <c r="D501" s="16"/>
      <c r="E501" s="16"/>
      <c r="F501" s="16"/>
      <c r="G501" s="9"/>
      <c r="H501" s="22"/>
    </row>
    <row r="502" spans="3:8" ht="16.5" customHeight="1">
      <c r="C502" s="9"/>
      <c r="D502" s="16"/>
      <c r="E502" s="16"/>
      <c r="F502" s="16"/>
      <c r="G502" s="9"/>
      <c r="H502" s="22"/>
    </row>
    <row r="503" spans="3:8" ht="16.5" customHeight="1">
      <c r="C503" s="9"/>
      <c r="D503" s="16"/>
      <c r="E503" s="16"/>
      <c r="F503" s="16"/>
      <c r="G503" s="9"/>
      <c r="H503" s="22"/>
    </row>
    <row r="504" spans="3:8" ht="16.5" customHeight="1">
      <c r="C504" s="9"/>
      <c r="D504" s="16"/>
      <c r="E504" s="16"/>
      <c r="F504" s="16"/>
      <c r="G504" s="9"/>
      <c r="H504" s="22"/>
    </row>
    <row r="505" spans="3:8" ht="16.5" customHeight="1">
      <c r="C505" s="9"/>
      <c r="D505" s="16"/>
      <c r="E505" s="16"/>
      <c r="F505" s="16"/>
      <c r="G505" s="9"/>
      <c r="H505" s="22"/>
    </row>
    <row r="506" spans="3:8" ht="16.5" customHeight="1">
      <c r="C506" s="9"/>
      <c r="D506" s="16"/>
      <c r="E506" s="16"/>
      <c r="F506" s="16"/>
      <c r="G506" s="9"/>
      <c r="H506" s="22"/>
    </row>
    <row r="507" spans="3:8" ht="16.5" customHeight="1">
      <c r="C507" s="9"/>
      <c r="D507" s="16"/>
      <c r="E507" s="16"/>
      <c r="F507" s="16"/>
      <c r="G507" s="9"/>
      <c r="H507" s="22"/>
    </row>
    <row r="508" spans="3:8" ht="16.5" customHeight="1">
      <c r="C508" s="9"/>
      <c r="D508" s="16"/>
      <c r="E508" s="16"/>
      <c r="F508" s="16"/>
      <c r="G508" s="9"/>
      <c r="H508" s="22"/>
    </row>
    <row r="509" spans="3:8" ht="16.5" customHeight="1">
      <c r="C509" s="9"/>
      <c r="D509" s="16"/>
      <c r="E509" s="16"/>
      <c r="F509" s="16"/>
      <c r="G509" s="9"/>
      <c r="H509" s="22"/>
    </row>
    <row r="510" spans="3:8" ht="16.5" customHeight="1">
      <c r="C510" s="9"/>
      <c r="D510" s="16"/>
      <c r="E510" s="16"/>
      <c r="F510" s="16"/>
      <c r="G510" s="9"/>
      <c r="H510" s="22"/>
    </row>
    <row r="511" spans="3:8" ht="16.5" customHeight="1">
      <c r="C511" s="9"/>
      <c r="D511" s="16"/>
      <c r="E511" s="16"/>
      <c r="F511" s="16"/>
      <c r="G511" s="9"/>
      <c r="H511" s="22"/>
    </row>
    <row r="512" spans="3:8" ht="16.5" customHeight="1">
      <c r="C512" s="9"/>
      <c r="D512" s="16"/>
      <c r="E512" s="16"/>
      <c r="F512" s="16"/>
      <c r="G512" s="9"/>
      <c r="H512" s="22"/>
    </row>
    <row r="513" spans="3:8" ht="16.5" customHeight="1">
      <c r="C513" s="9"/>
      <c r="D513" s="16"/>
      <c r="E513" s="16"/>
      <c r="F513" s="16"/>
      <c r="G513" s="9"/>
      <c r="H513" s="22"/>
    </row>
    <row r="514" spans="3:8" ht="16.5" customHeight="1">
      <c r="C514" s="9"/>
      <c r="D514" s="16"/>
      <c r="E514" s="16"/>
      <c r="F514" s="16"/>
      <c r="G514" s="9"/>
      <c r="H514" s="22"/>
    </row>
    <row r="515" spans="3:8" ht="16.5" customHeight="1">
      <c r="C515" s="9"/>
      <c r="D515" s="16"/>
      <c r="E515" s="16"/>
      <c r="F515" s="16"/>
      <c r="G515" s="9"/>
      <c r="H515" s="22"/>
    </row>
    <row r="516" spans="3:8" ht="16.5" customHeight="1">
      <c r="C516" s="9"/>
      <c r="D516" s="16"/>
      <c r="E516" s="16"/>
      <c r="F516" s="16"/>
      <c r="G516" s="9"/>
      <c r="H516" s="22"/>
    </row>
    <row r="517" spans="3:8" ht="16.5" customHeight="1">
      <c r="C517" s="9"/>
      <c r="D517" s="16"/>
      <c r="E517" s="16"/>
      <c r="F517" s="16"/>
      <c r="G517" s="9"/>
      <c r="H517" s="22"/>
    </row>
    <row r="518" spans="3:8" ht="16.5" customHeight="1">
      <c r="C518" s="9"/>
      <c r="D518" s="16"/>
      <c r="E518" s="16"/>
      <c r="F518" s="16"/>
      <c r="G518" s="9"/>
      <c r="H518" s="22"/>
    </row>
    <row r="519" spans="3:8" ht="16.5" customHeight="1">
      <c r="C519" s="9"/>
      <c r="D519" s="16"/>
      <c r="E519" s="16"/>
      <c r="F519" s="16"/>
      <c r="G519" s="9"/>
      <c r="H519" s="22"/>
    </row>
    <row r="520" spans="3:8" ht="16.5" customHeight="1">
      <c r="C520" s="9"/>
      <c r="D520" s="16"/>
      <c r="E520" s="16"/>
      <c r="F520" s="16"/>
      <c r="G520" s="9"/>
      <c r="H520" s="22"/>
    </row>
    <row r="521" spans="3:8" ht="16.5" customHeight="1">
      <c r="C521" s="9"/>
      <c r="D521" s="16"/>
      <c r="E521" s="16"/>
      <c r="F521" s="16"/>
      <c r="G521" s="9"/>
      <c r="H521" s="22"/>
    </row>
    <row r="522" spans="3:8" ht="16.5" customHeight="1">
      <c r="C522" s="9"/>
      <c r="D522" s="16"/>
      <c r="E522" s="16"/>
      <c r="F522" s="16"/>
      <c r="G522" s="9"/>
      <c r="H522" s="22"/>
    </row>
    <row r="523" spans="3:8" ht="16.5" customHeight="1">
      <c r="C523" s="9"/>
      <c r="D523" s="16"/>
      <c r="E523" s="16"/>
      <c r="F523" s="16"/>
      <c r="G523" s="9"/>
      <c r="H523" s="22"/>
    </row>
    <row r="524" spans="3:8" ht="16.5" customHeight="1">
      <c r="C524" s="9"/>
      <c r="D524" s="16"/>
      <c r="E524" s="16"/>
      <c r="F524" s="16"/>
      <c r="G524" s="9"/>
      <c r="H524" s="22"/>
    </row>
    <row r="525" spans="3:8" ht="16.5" customHeight="1">
      <c r="C525" s="9"/>
      <c r="D525" s="16"/>
      <c r="E525" s="16"/>
      <c r="F525" s="16"/>
      <c r="G525" s="9"/>
      <c r="H525" s="22"/>
    </row>
    <row r="526" spans="3:8" ht="16.5" customHeight="1">
      <c r="C526" s="9"/>
      <c r="D526" s="16"/>
      <c r="E526" s="16"/>
      <c r="F526" s="16"/>
      <c r="G526" s="9"/>
      <c r="H526" s="22"/>
    </row>
    <row r="527" spans="3:8" ht="16.5" customHeight="1">
      <c r="C527" s="9"/>
      <c r="D527" s="16"/>
      <c r="E527" s="16"/>
      <c r="F527" s="16"/>
      <c r="G527" s="9"/>
      <c r="H527" s="22"/>
    </row>
    <row r="528" spans="3:8" ht="16.5" customHeight="1">
      <c r="C528" s="9"/>
      <c r="D528" s="16"/>
      <c r="E528" s="16"/>
      <c r="F528" s="16"/>
      <c r="G528" s="9"/>
      <c r="H528" s="22"/>
    </row>
    <row r="529" spans="3:8" ht="16.5" customHeight="1">
      <c r="C529" s="9"/>
      <c r="D529" s="16"/>
      <c r="E529" s="16"/>
      <c r="F529" s="16"/>
      <c r="G529" s="9"/>
      <c r="H529" s="22"/>
    </row>
    <row r="530" spans="3:8" ht="16.5" customHeight="1">
      <c r="C530" s="9"/>
      <c r="D530" s="16"/>
      <c r="E530" s="16"/>
      <c r="F530" s="16"/>
      <c r="G530" s="9"/>
      <c r="H530" s="22"/>
    </row>
    <row r="531" spans="3:8" ht="16.5" customHeight="1">
      <c r="C531" s="9"/>
      <c r="D531" s="16"/>
      <c r="E531" s="16"/>
      <c r="F531" s="16"/>
      <c r="G531" s="9"/>
      <c r="H531" s="22"/>
    </row>
    <row r="532" spans="3:8" ht="16.5" customHeight="1">
      <c r="C532" s="9"/>
      <c r="D532" s="16"/>
      <c r="E532" s="16"/>
      <c r="F532" s="16"/>
      <c r="G532" s="9"/>
      <c r="H532" s="22"/>
    </row>
    <row r="533" spans="3:8" ht="16.5" customHeight="1">
      <c r="C533" s="9"/>
      <c r="D533" s="16"/>
      <c r="E533" s="16"/>
      <c r="F533" s="16"/>
      <c r="G533" s="9"/>
      <c r="H533" s="22"/>
    </row>
    <row r="534" spans="3:8" ht="16.5" customHeight="1">
      <c r="C534" s="9"/>
      <c r="D534" s="16"/>
      <c r="E534" s="16"/>
      <c r="F534" s="16"/>
      <c r="G534" s="9"/>
      <c r="H534" s="22"/>
    </row>
    <row r="535" spans="3:8" ht="16.5" customHeight="1">
      <c r="C535" s="9"/>
      <c r="D535" s="16"/>
      <c r="E535" s="16"/>
      <c r="F535" s="16"/>
      <c r="G535" s="9"/>
      <c r="H535" s="22"/>
    </row>
    <row r="536" spans="3:8" ht="16.5" customHeight="1">
      <c r="C536" s="9"/>
      <c r="D536" s="16"/>
      <c r="E536" s="16"/>
      <c r="F536" s="16"/>
      <c r="G536" s="9"/>
      <c r="H536" s="22"/>
    </row>
    <row r="537" spans="3:8" ht="16.5" customHeight="1">
      <c r="C537" s="9"/>
      <c r="D537" s="16"/>
      <c r="E537" s="16"/>
      <c r="F537" s="16"/>
      <c r="G537" s="9"/>
      <c r="H537" s="22"/>
    </row>
    <row r="538" spans="3:8" ht="16.5" customHeight="1">
      <c r="C538" s="9"/>
      <c r="D538" s="16"/>
      <c r="E538" s="16"/>
      <c r="F538" s="16"/>
      <c r="G538" s="9"/>
      <c r="H538" s="22"/>
    </row>
    <row r="539" spans="3:8" ht="16.5" customHeight="1">
      <c r="C539" s="9"/>
      <c r="D539" s="16"/>
      <c r="E539" s="16"/>
      <c r="F539" s="16"/>
      <c r="G539" s="9"/>
      <c r="H539" s="22"/>
    </row>
    <row r="540" spans="3:8" ht="16.5" customHeight="1">
      <c r="C540" s="9"/>
      <c r="D540" s="16"/>
      <c r="E540" s="16"/>
      <c r="F540" s="16"/>
      <c r="G540" s="9"/>
      <c r="H540" s="22"/>
    </row>
    <row r="541" spans="3:8" ht="16.5" customHeight="1">
      <c r="C541" s="9"/>
      <c r="D541" s="16"/>
      <c r="E541" s="16"/>
      <c r="F541" s="16"/>
      <c r="G541" s="9"/>
      <c r="H541" s="22"/>
    </row>
    <row r="542" spans="3:8" ht="16.5" customHeight="1">
      <c r="C542" s="9"/>
      <c r="D542" s="16"/>
      <c r="E542" s="16"/>
      <c r="F542" s="16"/>
      <c r="G542" s="9"/>
      <c r="H542" s="22"/>
    </row>
    <row r="543" spans="3:8" ht="16.5" customHeight="1">
      <c r="C543" s="9"/>
      <c r="D543" s="16"/>
      <c r="E543" s="16"/>
      <c r="F543" s="16"/>
      <c r="G543" s="9"/>
      <c r="H543" s="22"/>
    </row>
    <row r="544" spans="3:8" ht="16.5" customHeight="1">
      <c r="C544" s="9"/>
      <c r="D544" s="16"/>
      <c r="E544" s="16"/>
      <c r="F544" s="16"/>
      <c r="G544" s="9"/>
      <c r="H544" s="22"/>
    </row>
    <row r="545" spans="3:8" ht="16.5" customHeight="1">
      <c r="C545" s="9"/>
      <c r="D545" s="16"/>
      <c r="E545" s="16"/>
      <c r="F545" s="16"/>
      <c r="G545" s="9"/>
      <c r="H545" s="22"/>
    </row>
    <row r="546" spans="3:8" ht="16.5" customHeight="1">
      <c r="C546" s="9"/>
      <c r="D546" s="16"/>
      <c r="E546" s="16"/>
      <c r="F546" s="16"/>
      <c r="G546" s="9"/>
      <c r="H546" s="22"/>
    </row>
    <row r="547" spans="3:8" ht="16.5" customHeight="1">
      <c r="C547" s="9"/>
      <c r="D547" s="16"/>
      <c r="E547" s="16"/>
      <c r="F547" s="16"/>
      <c r="G547" s="9"/>
      <c r="H547" s="22"/>
    </row>
    <row r="548" spans="3:8" ht="16.5" customHeight="1">
      <c r="C548" s="9"/>
      <c r="D548" s="16"/>
      <c r="E548" s="16"/>
      <c r="F548" s="16"/>
      <c r="G548" s="9"/>
      <c r="H548" s="22"/>
    </row>
    <row r="549" spans="3:8" ht="16.5" customHeight="1">
      <c r="C549" s="9"/>
      <c r="D549" s="16"/>
      <c r="E549" s="16"/>
      <c r="F549" s="16"/>
      <c r="G549" s="9"/>
      <c r="H549" s="22"/>
    </row>
    <row r="550" spans="3:8" ht="16.5" customHeight="1">
      <c r="C550" s="9"/>
      <c r="D550" s="16"/>
      <c r="E550" s="16"/>
      <c r="F550" s="16"/>
      <c r="G550" s="9"/>
      <c r="H550" s="22"/>
    </row>
    <row r="551" spans="3:8" ht="16.5" customHeight="1">
      <c r="C551" s="9"/>
      <c r="D551" s="16"/>
      <c r="E551" s="16"/>
      <c r="F551" s="16"/>
      <c r="G551" s="9"/>
      <c r="H551" s="22"/>
    </row>
    <row r="552" spans="3:8" ht="16.5" customHeight="1">
      <c r="C552" s="9"/>
      <c r="D552" s="16"/>
      <c r="E552" s="16"/>
      <c r="F552" s="16"/>
      <c r="G552" s="9"/>
      <c r="H552" s="22"/>
    </row>
    <row r="553" spans="3:8" ht="16.5" customHeight="1">
      <c r="C553" s="9"/>
      <c r="D553" s="16"/>
      <c r="E553" s="16"/>
      <c r="F553" s="16"/>
      <c r="G553" s="9"/>
      <c r="H553" s="22"/>
    </row>
    <row r="554" spans="3:8" ht="16.5" customHeight="1">
      <c r="C554" s="9"/>
      <c r="D554" s="16"/>
      <c r="E554" s="16"/>
      <c r="F554" s="16"/>
      <c r="G554" s="9"/>
      <c r="H554" s="22"/>
    </row>
    <row r="555" spans="3:8" ht="16.5" customHeight="1">
      <c r="C555" s="9"/>
      <c r="D555" s="16"/>
      <c r="E555" s="16"/>
      <c r="F555" s="16"/>
      <c r="G555" s="9"/>
      <c r="H555" s="22"/>
    </row>
    <row r="556" spans="3:8" ht="16.5" customHeight="1">
      <c r="C556" s="9"/>
      <c r="D556" s="16"/>
      <c r="E556" s="16"/>
      <c r="F556" s="16"/>
      <c r="G556" s="9"/>
      <c r="H556" s="22"/>
    </row>
    <row r="557" spans="3:8" ht="16.5" customHeight="1">
      <c r="C557" s="9"/>
      <c r="D557" s="16"/>
      <c r="E557" s="16"/>
      <c r="F557" s="16"/>
      <c r="G557" s="9"/>
      <c r="H557" s="22"/>
    </row>
    <row r="558" spans="3:8" ht="16.5" customHeight="1">
      <c r="C558" s="9"/>
      <c r="D558" s="16"/>
      <c r="E558" s="16"/>
      <c r="F558" s="16"/>
      <c r="G558" s="9"/>
      <c r="H558" s="22"/>
    </row>
    <row r="559" spans="3:8" ht="16.5" customHeight="1">
      <c r="C559" s="9"/>
      <c r="D559" s="16"/>
      <c r="E559" s="16"/>
      <c r="F559" s="16"/>
      <c r="G559" s="9"/>
      <c r="H559" s="22"/>
    </row>
    <row r="560" spans="3:8" ht="16.5" customHeight="1">
      <c r="C560" s="9"/>
      <c r="D560" s="16"/>
      <c r="E560" s="16"/>
      <c r="F560" s="16"/>
      <c r="G560" s="9"/>
      <c r="H560" s="22"/>
    </row>
    <row r="561" spans="3:8" ht="16.5" customHeight="1">
      <c r="C561" s="9"/>
      <c r="D561" s="16"/>
      <c r="E561" s="16"/>
      <c r="F561" s="16"/>
      <c r="G561" s="9"/>
      <c r="H561" s="22"/>
    </row>
    <row r="562" spans="3:8" ht="16.5" customHeight="1">
      <c r="C562" s="9"/>
      <c r="D562" s="16"/>
      <c r="E562" s="16"/>
      <c r="F562" s="16"/>
      <c r="G562" s="9"/>
      <c r="H562" s="22"/>
    </row>
    <row r="563" spans="3:8" ht="16.5" customHeight="1">
      <c r="C563" s="9"/>
      <c r="D563" s="16"/>
      <c r="E563" s="16"/>
      <c r="F563" s="16"/>
      <c r="G563" s="9"/>
      <c r="H563" s="22"/>
    </row>
    <row r="564" spans="3:8" ht="16.5" customHeight="1">
      <c r="C564" s="9"/>
      <c r="D564" s="16"/>
      <c r="E564" s="16"/>
      <c r="F564" s="16"/>
      <c r="G564" s="9"/>
      <c r="H564" s="22"/>
    </row>
    <row r="565" spans="3:8" ht="16.5" customHeight="1">
      <c r="C565" s="9"/>
      <c r="D565" s="16"/>
      <c r="E565" s="16"/>
      <c r="F565" s="16"/>
      <c r="G565" s="9"/>
      <c r="H565" s="22"/>
    </row>
    <row r="566" spans="3:8" ht="16.5" customHeight="1">
      <c r="C566" s="9"/>
      <c r="D566" s="16"/>
      <c r="E566" s="16"/>
      <c r="F566" s="16"/>
      <c r="G566" s="9"/>
      <c r="H566" s="22"/>
    </row>
    <row r="567" spans="3:8" ht="16.5" customHeight="1">
      <c r="C567" s="9"/>
      <c r="D567" s="16"/>
      <c r="E567" s="16"/>
      <c r="F567" s="16"/>
      <c r="G567" s="9"/>
      <c r="H567" s="22"/>
    </row>
    <row r="568" spans="3:8" ht="16.5" customHeight="1">
      <c r="C568" s="9"/>
      <c r="D568" s="16"/>
      <c r="E568" s="16"/>
      <c r="F568" s="16"/>
      <c r="G568" s="9"/>
      <c r="H568" s="22"/>
    </row>
    <row r="569" spans="3:8" ht="16.5" customHeight="1">
      <c r="C569" s="9"/>
      <c r="D569" s="16"/>
      <c r="E569" s="16"/>
      <c r="F569" s="16"/>
      <c r="G569" s="9"/>
      <c r="H569" s="22"/>
    </row>
    <row r="570" spans="3:8" ht="16.5" customHeight="1">
      <c r="C570" s="9"/>
      <c r="D570" s="16"/>
      <c r="E570" s="16"/>
      <c r="F570" s="16"/>
      <c r="G570" s="9"/>
      <c r="H570" s="22"/>
    </row>
    <row r="571" spans="3:8" ht="16.5" customHeight="1">
      <c r="C571" s="9"/>
      <c r="D571" s="16"/>
      <c r="E571" s="16"/>
      <c r="F571" s="16"/>
      <c r="G571" s="9"/>
      <c r="H571" s="22"/>
    </row>
    <row r="572" spans="3:8" ht="16.5" customHeight="1">
      <c r="C572" s="9"/>
      <c r="D572" s="16"/>
      <c r="E572" s="16"/>
      <c r="F572" s="16"/>
      <c r="G572" s="9"/>
      <c r="H572" s="22"/>
    </row>
    <row r="573" spans="3:8" ht="16.5" customHeight="1">
      <c r="C573" s="9"/>
      <c r="D573" s="16"/>
      <c r="E573" s="16"/>
      <c r="F573" s="16"/>
      <c r="G573" s="9"/>
      <c r="H573" s="22"/>
    </row>
    <row r="574" spans="3:8" ht="16.5" customHeight="1">
      <c r="C574" s="9"/>
      <c r="D574" s="16"/>
      <c r="E574" s="16"/>
      <c r="F574" s="16"/>
      <c r="G574" s="9"/>
      <c r="H574" s="22"/>
    </row>
    <row r="575" spans="3:8" ht="16.5" customHeight="1">
      <c r="C575" s="9"/>
      <c r="D575" s="16"/>
      <c r="E575" s="16"/>
      <c r="F575" s="16"/>
      <c r="G575" s="9"/>
      <c r="H575" s="22"/>
    </row>
    <row r="576" spans="3:8" ht="16.5" customHeight="1">
      <c r="C576" s="9"/>
      <c r="D576" s="16"/>
      <c r="E576" s="16"/>
      <c r="F576" s="16"/>
      <c r="G576" s="9"/>
      <c r="H576" s="22"/>
    </row>
    <row r="577" spans="3:8" ht="16.5" customHeight="1">
      <c r="C577" s="9"/>
      <c r="D577" s="16"/>
      <c r="E577" s="16"/>
      <c r="F577" s="16"/>
      <c r="G577" s="9"/>
      <c r="H577" s="22"/>
    </row>
    <row r="578" spans="3:8" ht="16.5" customHeight="1">
      <c r="C578" s="9"/>
      <c r="D578" s="16"/>
      <c r="E578" s="16"/>
      <c r="F578" s="16"/>
      <c r="G578" s="9"/>
      <c r="H578" s="22"/>
    </row>
    <row r="579" spans="3:8" ht="16.5" customHeight="1">
      <c r="C579" s="9"/>
      <c r="D579" s="16"/>
      <c r="E579" s="16"/>
      <c r="F579" s="16"/>
      <c r="G579" s="9"/>
      <c r="H579" s="22"/>
    </row>
    <row r="580" spans="3:8" ht="16.5" customHeight="1">
      <c r="C580" s="9"/>
      <c r="D580" s="16"/>
      <c r="E580" s="16"/>
      <c r="F580" s="16"/>
      <c r="G580" s="9"/>
      <c r="H580" s="22"/>
    </row>
    <row r="581" spans="3:8" ht="16.5" customHeight="1">
      <c r="C581" s="9"/>
      <c r="D581" s="16"/>
      <c r="E581" s="16"/>
      <c r="F581" s="16"/>
      <c r="G581" s="9"/>
      <c r="H581" s="22"/>
    </row>
    <row r="582" spans="3:8" ht="16.5" customHeight="1">
      <c r="C582" s="9"/>
      <c r="D582" s="16"/>
      <c r="E582" s="16"/>
      <c r="F582" s="16"/>
      <c r="G582" s="9"/>
      <c r="H582" s="22"/>
    </row>
    <row r="583" spans="3:8" ht="16.5" customHeight="1">
      <c r="C583" s="9"/>
      <c r="D583" s="16"/>
      <c r="E583" s="16"/>
      <c r="F583" s="16"/>
      <c r="G583" s="9"/>
      <c r="H583" s="22"/>
    </row>
    <row r="584" spans="3:8" ht="16.5" customHeight="1">
      <c r="C584" s="9"/>
      <c r="D584" s="16"/>
      <c r="E584" s="16"/>
      <c r="F584" s="16"/>
      <c r="G584" s="9"/>
      <c r="H584" s="22"/>
    </row>
    <row r="585" spans="3:8" ht="16.5" customHeight="1">
      <c r="C585" s="9"/>
      <c r="D585" s="16"/>
      <c r="E585" s="16"/>
      <c r="F585" s="16"/>
      <c r="G585" s="9"/>
      <c r="H585" s="22"/>
    </row>
    <row r="586" spans="3:8" ht="16.5" customHeight="1">
      <c r="C586" s="9"/>
      <c r="D586" s="16"/>
      <c r="E586" s="16"/>
      <c r="F586" s="16"/>
      <c r="G586" s="9"/>
      <c r="H586" s="22"/>
    </row>
    <row r="587" spans="3:8" ht="16.5" customHeight="1">
      <c r="C587" s="9"/>
      <c r="D587" s="16"/>
      <c r="E587" s="16"/>
      <c r="F587" s="16"/>
      <c r="G587" s="9"/>
      <c r="H587" s="22"/>
    </row>
    <row r="588" spans="3:8" ht="16.5" customHeight="1">
      <c r="C588" s="9"/>
      <c r="D588" s="16"/>
      <c r="E588" s="16"/>
      <c r="F588" s="16"/>
      <c r="G588" s="9"/>
      <c r="H588" s="22"/>
    </row>
    <row r="589" spans="3:8" ht="16.5" customHeight="1">
      <c r="C589" s="9"/>
      <c r="D589" s="16"/>
      <c r="E589" s="16"/>
      <c r="F589" s="16"/>
      <c r="G589" s="9"/>
      <c r="H589" s="22"/>
    </row>
    <row r="590" spans="3:8" ht="16.5" customHeight="1">
      <c r="C590" s="9"/>
      <c r="D590" s="16"/>
      <c r="E590" s="16"/>
      <c r="F590" s="16"/>
      <c r="G590" s="9"/>
      <c r="H590" s="22"/>
    </row>
    <row r="591" spans="3:8" ht="16.5" customHeight="1">
      <c r="C591" s="9"/>
      <c r="D591" s="16"/>
      <c r="E591" s="16"/>
      <c r="F591" s="16"/>
      <c r="G591" s="9"/>
      <c r="H591" s="22"/>
    </row>
    <row r="592" spans="3:8" ht="16.5" customHeight="1">
      <c r="C592" s="9"/>
      <c r="D592" s="16"/>
      <c r="E592" s="16"/>
      <c r="F592" s="16"/>
      <c r="G592" s="9"/>
      <c r="H592" s="22"/>
    </row>
    <row r="593" spans="3:8" ht="16.5" customHeight="1">
      <c r="C593" s="9"/>
      <c r="D593" s="16"/>
      <c r="E593" s="16"/>
      <c r="F593" s="16"/>
      <c r="G593" s="9"/>
      <c r="H593" s="22"/>
    </row>
    <row r="594" spans="3:8" ht="16.5" customHeight="1">
      <c r="C594" s="9"/>
      <c r="D594" s="16"/>
      <c r="E594" s="16"/>
      <c r="F594" s="16"/>
      <c r="G594" s="9"/>
      <c r="H594" s="22"/>
    </row>
    <row r="595" spans="3:8" ht="16.5" customHeight="1">
      <c r="C595" s="9"/>
      <c r="D595" s="16"/>
      <c r="E595" s="16"/>
      <c r="F595" s="16"/>
      <c r="G595" s="9"/>
      <c r="H595" s="22"/>
    </row>
    <row r="596" spans="3:8" ht="16.5" customHeight="1">
      <c r="C596" s="9"/>
      <c r="D596" s="16"/>
      <c r="E596" s="16"/>
      <c r="F596" s="16"/>
      <c r="G596" s="9"/>
      <c r="H596" s="22"/>
    </row>
    <row r="597" spans="3:8" ht="16.5" customHeight="1">
      <c r="C597" s="9"/>
      <c r="D597" s="16"/>
      <c r="E597" s="16"/>
      <c r="F597" s="16"/>
      <c r="G597" s="9"/>
      <c r="H597" s="22"/>
    </row>
    <row r="598" spans="3:8" ht="16.5" customHeight="1">
      <c r="C598" s="9"/>
      <c r="D598" s="16"/>
      <c r="E598" s="16"/>
      <c r="F598" s="16"/>
      <c r="G598" s="9"/>
      <c r="H598" s="22"/>
    </row>
    <row r="599" spans="3:8" ht="16.5" customHeight="1">
      <c r="C599" s="9"/>
      <c r="D599" s="16"/>
      <c r="E599" s="16"/>
      <c r="F599" s="16"/>
      <c r="G599" s="9"/>
      <c r="H599" s="22"/>
    </row>
    <row r="600" spans="3:8" ht="16.5" customHeight="1">
      <c r="C600" s="9"/>
      <c r="D600" s="16"/>
      <c r="E600" s="16"/>
      <c r="F600" s="16"/>
      <c r="G600" s="9"/>
      <c r="H600" s="22"/>
    </row>
    <row r="601" spans="3:8" ht="16.5" customHeight="1">
      <c r="C601" s="9"/>
      <c r="D601" s="16"/>
      <c r="E601" s="16"/>
      <c r="F601" s="16"/>
      <c r="G601" s="9"/>
      <c r="H601" s="22"/>
    </row>
    <row r="602" spans="3:8" ht="16.5" customHeight="1">
      <c r="C602" s="9"/>
      <c r="D602" s="16"/>
      <c r="E602" s="16"/>
      <c r="F602" s="16"/>
      <c r="G602" s="9"/>
      <c r="H602" s="22"/>
    </row>
    <row r="603" spans="3:8" ht="16.5" customHeight="1">
      <c r="C603" s="9"/>
      <c r="D603" s="16"/>
      <c r="E603" s="16"/>
      <c r="F603" s="16"/>
      <c r="G603" s="9"/>
      <c r="H603" s="22"/>
    </row>
    <row r="604" spans="3:8" ht="16.5" customHeight="1">
      <c r="C604" s="9"/>
      <c r="D604" s="16"/>
      <c r="E604" s="16"/>
      <c r="F604" s="16"/>
      <c r="G604" s="9"/>
      <c r="H604" s="22"/>
    </row>
    <row r="605" spans="3:8" ht="16.5" customHeight="1">
      <c r="C605" s="9"/>
      <c r="D605" s="16"/>
      <c r="E605" s="16"/>
      <c r="F605" s="16"/>
      <c r="G605" s="9"/>
      <c r="H605" s="22"/>
    </row>
    <row r="606" spans="3:8" ht="16.5" customHeight="1">
      <c r="C606" s="9"/>
      <c r="D606" s="16"/>
      <c r="E606" s="16"/>
      <c r="F606" s="16"/>
      <c r="G606" s="9"/>
      <c r="H606" s="22"/>
    </row>
    <row r="607" spans="3:8" ht="16.5" customHeight="1">
      <c r="C607" s="9"/>
      <c r="D607" s="16"/>
      <c r="E607" s="16"/>
      <c r="F607" s="16"/>
      <c r="G607" s="9"/>
      <c r="H607" s="22"/>
    </row>
    <row r="608" spans="3:8" ht="16.5" customHeight="1">
      <c r="C608" s="9"/>
      <c r="D608" s="16"/>
      <c r="E608" s="16"/>
      <c r="F608" s="16"/>
      <c r="G608" s="9"/>
      <c r="H608" s="22"/>
    </row>
    <row r="609" spans="3:8" ht="16.5" customHeight="1">
      <c r="C609" s="9"/>
      <c r="D609" s="16"/>
      <c r="E609" s="16"/>
      <c r="F609" s="16"/>
      <c r="G609" s="9"/>
      <c r="H609" s="22"/>
    </row>
    <row r="610" spans="3:8" ht="16.5" customHeight="1">
      <c r="C610" s="9"/>
      <c r="D610" s="16"/>
      <c r="E610" s="16"/>
      <c r="F610" s="16"/>
      <c r="G610" s="9"/>
      <c r="H610" s="22"/>
    </row>
    <row r="611" spans="3:8" ht="16.5" customHeight="1">
      <c r="C611" s="9"/>
      <c r="D611" s="16"/>
      <c r="E611" s="16"/>
      <c r="F611" s="16"/>
      <c r="G611" s="9"/>
      <c r="H611" s="22"/>
    </row>
    <row r="612" spans="3:8" ht="16.5" customHeight="1">
      <c r="C612" s="9"/>
      <c r="D612" s="16"/>
      <c r="E612" s="16"/>
      <c r="F612" s="16"/>
      <c r="G612" s="9"/>
      <c r="H612" s="22"/>
    </row>
    <row r="613" spans="3:8" ht="16.5" customHeight="1">
      <c r="C613" s="9"/>
      <c r="D613" s="16"/>
      <c r="E613" s="16"/>
      <c r="F613" s="16"/>
      <c r="G613" s="9"/>
      <c r="H613" s="22"/>
    </row>
    <row r="614" spans="3:8" ht="16.5" customHeight="1">
      <c r="C614" s="9"/>
      <c r="D614" s="16"/>
      <c r="E614" s="16"/>
      <c r="F614" s="16"/>
      <c r="G614" s="9"/>
      <c r="H614" s="22"/>
    </row>
    <row r="615" spans="3:8" ht="16.5" customHeight="1">
      <c r="C615" s="9"/>
      <c r="D615" s="16"/>
      <c r="E615" s="16"/>
      <c r="F615" s="16"/>
      <c r="G615" s="9"/>
      <c r="H615" s="22"/>
    </row>
    <row r="616" spans="3:8" ht="16.5" customHeight="1">
      <c r="C616" s="9"/>
      <c r="D616" s="16"/>
      <c r="E616" s="16"/>
      <c r="F616" s="16"/>
      <c r="G616" s="9"/>
      <c r="H616" s="22"/>
    </row>
    <row r="617" spans="3:8" ht="16.5" customHeight="1">
      <c r="C617" s="9"/>
      <c r="D617" s="16"/>
      <c r="E617" s="16"/>
      <c r="F617" s="16"/>
      <c r="G617" s="9"/>
      <c r="H617" s="22"/>
    </row>
    <row r="618" spans="3:8" ht="16.5" customHeight="1">
      <c r="C618" s="9"/>
      <c r="D618" s="16"/>
      <c r="E618" s="16"/>
      <c r="F618" s="16"/>
      <c r="G618" s="9"/>
      <c r="H618" s="22"/>
    </row>
    <row r="619" spans="3:8" ht="16.5" customHeight="1">
      <c r="C619" s="9"/>
      <c r="D619" s="16"/>
      <c r="E619" s="16"/>
      <c r="F619" s="16"/>
      <c r="G619" s="9"/>
      <c r="H619" s="22"/>
    </row>
    <row r="620" spans="3:8" ht="16.5" customHeight="1">
      <c r="C620" s="9"/>
      <c r="D620" s="16"/>
      <c r="E620" s="16"/>
      <c r="F620" s="16"/>
      <c r="G620" s="9"/>
      <c r="H620" s="22"/>
    </row>
    <row r="621" spans="3:8" ht="16.5" customHeight="1">
      <c r="C621" s="9"/>
      <c r="D621" s="16"/>
      <c r="E621" s="16"/>
      <c r="F621" s="16"/>
      <c r="G621" s="9"/>
      <c r="H621" s="22"/>
    </row>
    <row r="622" spans="3:8" ht="16.5" customHeight="1">
      <c r="C622" s="9"/>
      <c r="D622" s="16"/>
      <c r="E622" s="16"/>
      <c r="F622" s="16"/>
      <c r="G622" s="9"/>
      <c r="H622" s="22"/>
    </row>
    <row r="623" spans="3:8" ht="16.5" customHeight="1">
      <c r="C623" s="9"/>
      <c r="D623" s="16"/>
      <c r="E623" s="16"/>
      <c r="F623" s="16"/>
      <c r="G623" s="9"/>
      <c r="H623" s="22"/>
    </row>
    <row r="624" spans="3:8" ht="16.5" customHeight="1">
      <c r="C624" s="9"/>
      <c r="D624" s="16"/>
      <c r="E624" s="16"/>
      <c r="F624" s="16"/>
      <c r="G624" s="9"/>
      <c r="H624" s="22"/>
    </row>
    <row r="625" spans="3:8" ht="16.5" customHeight="1">
      <c r="C625" s="9"/>
      <c r="D625" s="16"/>
      <c r="E625" s="16"/>
      <c r="F625" s="16"/>
      <c r="G625" s="9"/>
      <c r="H625" s="22"/>
    </row>
    <row r="626" spans="3:8" ht="16.5" customHeight="1">
      <c r="C626" s="9"/>
      <c r="D626" s="16"/>
      <c r="E626" s="16"/>
      <c r="F626" s="16"/>
      <c r="G626" s="9"/>
      <c r="H626" s="22"/>
    </row>
    <row r="627" spans="3:8" ht="16.5" customHeight="1">
      <c r="C627" s="9"/>
      <c r="D627" s="16"/>
      <c r="E627" s="16"/>
      <c r="F627" s="16"/>
      <c r="G627" s="9"/>
      <c r="H627" s="22"/>
    </row>
    <row r="628" spans="3:8" ht="16.5" customHeight="1">
      <c r="C628" s="9"/>
      <c r="D628" s="16"/>
      <c r="E628" s="16"/>
      <c r="F628" s="16"/>
      <c r="G628" s="9"/>
      <c r="H628" s="22"/>
    </row>
    <row r="629" spans="3:8" ht="16.5" customHeight="1">
      <c r="C629" s="9"/>
      <c r="D629" s="16"/>
      <c r="E629" s="16"/>
      <c r="F629" s="16"/>
      <c r="G629" s="9"/>
      <c r="H629" s="22"/>
    </row>
    <row r="630" spans="3:8" ht="16.5" customHeight="1">
      <c r="C630" s="9"/>
      <c r="D630" s="16"/>
      <c r="E630" s="16"/>
      <c r="F630" s="16"/>
      <c r="G630" s="9"/>
      <c r="H630" s="22"/>
    </row>
    <row r="631" spans="3:8" ht="16.5" customHeight="1">
      <c r="C631" s="9"/>
      <c r="D631" s="16"/>
      <c r="E631" s="16"/>
      <c r="F631" s="16"/>
      <c r="G631" s="9"/>
      <c r="H631" s="22"/>
    </row>
    <row r="632" spans="3:8" ht="16.5" customHeight="1">
      <c r="C632" s="9"/>
      <c r="D632" s="16"/>
      <c r="E632" s="16"/>
      <c r="F632" s="16"/>
      <c r="G632" s="9"/>
      <c r="H632" s="22"/>
    </row>
    <row r="633" spans="3:8" ht="16.5" customHeight="1">
      <c r="C633" s="9"/>
      <c r="D633" s="16"/>
      <c r="E633" s="16"/>
      <c r="F633" s="16"/>
      <c r="G633" s="9"/>
      <c r="H633" s="22"/>
    </row>
    <row r="634" spans="3:8" ht="16.5" customHeight="1">
      <c r="C634" s="9"/>
      <c r="D634" s="16"/>
      <c r="E634" s="16"/>
      <c r="F634" s="16"/>
      <c r="G634" s="9"/>
      <c r="H634" s="22"/>
    </row>
    <row r="635" spans="3:8" ht="16.5" customHeight="1">
      <c r="C635" s="9"/>
      <c r="D635" s="16"/>
      <c r="E635" s="16"/>
      <c r="F635" s="16"/>
      <c r="G635" s="9"/>
      <c r="H635" s="22"/>
    </row>
    <row r="636" spans="3:8" ht="16.5" customHeight="1">
      <c r="C636" s="9"/>
      <c r="D636" s="16"/>
      <c r="E636" s="16"/>
      <c r="F636" s="16"/>
      <c r="G636" s="9"/>
      <c r="H636" s="22"/>
    </row>
    <row r="637" spans="3:8" ht="16.5" customHeight="1">
      <c r="C637" s="9"/>
      <c r="D637" s="16"/>
      <c r="E637" s="16"/>
      <c r="F637" s="16"/>
      <c r="G637" s="9"/>
      <c r="H637" s="22"/>
    </row>
    <row r="638" spans="3:8" ht="16.5" customHeight="1">
      <c r="C638" s="9"/>
      <c r="D638" s="16"/>
      <c r="E638" s="16"/>
      <c r="F638" s="16"/>
      <c r="G638" s="9"/>
      <c r="H638" s="22"/>
    </row>
    <row r="639" spans="3:8" ht="16.5" customHeight="1">
      <c r="C639" s="9"/>
      <c r="D639" s="16"/>
      <c r="E639" s="16"/>
      <c r="F639" s="16"/>
      <c r="G639" s="9"/>
      <c r="H639" s="22"/>
    </row>
    <row r="640" spans="3:8" ht="16.5" customHeight="1">
      <c r="C640" s="9"/>
      <c r="D640" s="16"/>
      <c r="E640" s="16"/>
      <c r="F640" s="16"/>
      <c r="G640" s="9"/>
      <c r="H640" s="22"/>
    </row>
    <row r="641" spans="3:8" ht="16.5" customHeight="1">
      <c r="C641" s="9"/>
      <c r="D641" s="16"/>
      <c r="E641" s="16"/>
      <c r="F641" s="16"/>
      <c r="G641" s="9"/>
      <c r="H641" s="22"/>
    </row>
    <row r="642" spans="3:8" ht="16.5" customHeight="1">
      <c r="C642" s="9"/>
      <c r="D642" s="16"/>
      <c r="E642" s="16"/>
      <c r="F642" s="16"/>
      <c r="G642" s="9"/>
      <c r="H642" s="22"/>
    </row>
    <row r="643" spans="3:8" ht="16.5" customHeight="1">
      <c r="C643" s="9"/>
      <c r="D643" s="16"/>
      <c r="E643" s="16"/>
      <c r="F643" s="16"/>
      <c r="G643" s="9"/>
      <c r="H643" s="22"/>
    </row>
    <row r="644" spans="3:8" ht="16.5" customHeight="1">
      <c r="C644" s="9"/>
      <c r="D644" s="16"/>
      <c r="E644" s="16"/>
      <c r="F644" s="16"/>
      <c r="G644" s="9"/>
      <c r="H644" s="22"/>
    </row>
    <row r="645" spans="3:8" ht="16.5" customHeight="1">
      <c r="C645" s="9"/>
      <c r="D645" s="16"/>
      <c r="E645" s="16"/>
      <c r="F645" s="16"/>
      <c r="G645" s="9"/>
      <c r="H645" s="22"/>
    </row>
    <row r="646" spans="3:8" ht="16.5" customHeight="1">
      <c r="C646" s="9"/>
      <c r="D646" s="16"/>
      <c r="E646" s="16"/>
      <c r="F646" s="16"/>
      <c r="G646" s="9"/>
      <c r="H646" s="22"/>
    </row>
    <row r="647" spans="3:8" ht="16.5" customHeight="1">
      <c r="C647" s="9"/>
      <c r="D647" s="16"/>
      <c r="E647" s="16"/>
      <c r="F647" s="16"/>
      <c r="G647" s="9"/>
      <c r="H647" s="22"/>
    </row>
    <row r="648" spans="3:8" ht="16.5" customHeight="1">
      <c r="C648" s="9"/>
      <c r="D648" s="16"/>
      <c r="E648" s="16"/>
      <c r="F648" s="16"/>
      <c r="G648" s="9"/>
      <c r="H648" s="22"/>
    </row>
    <row r="649" spans="3:8" ht="16.5" customHeight="1">
      <c r="C649" s="9"/>
      <c r="D649" s="16"/>
      <c r="E649" s="16"/>
      <c r="F649" s="16"/>
      <c r="G649" s="9"/>
      <c r="H649" s="22"/>
    </row>
    <row r="650" spans="3:8" ht="16.5" customHeight="1">
      <c r="C650" s="9"/>
      <c r="D650" s="16"/>
      <c r="E650" s="16"/>
      <c r="F650" s="16"/>
      <c r="G650" s="9"/>
      <c r="H650" s="22"/>
    </row>
    <row r="651" spans="3:8" ht="16.5" customHeight="1">
      <c r="C651" s="9"/>
      <c r="D651" s="16"/>
      <c r="E651" s="16"/>
      <c r="F651" s="16"/>
      <c r="G651" s="9"/>
      <c r="H651" s="22"/>
    </row>
    <row r="652" spans="3:8" ht="16.5" customHeight="1">
      <c r="C652" s="9"/>
      <c r="D652" s="16"/>
      <c r="E652" s="16"/>
      <c r="F652" s="16"/>
      <c r="G652" s="9"/>
      <c r="H652" s="22"/>
    </row>
    <row r="653" spans="3:8" ht="16.5" customHeight="1">
      <c r="C653" s="9"/>
      <c r="D653" s="16"/>
      <c r="E653" s="16"/>
      <c r="F653" s="16"/>
      <c r="G653" s="9"/>
      <c r="H653" s="22"/>
    </row>
    <row r="654" spans="3:8" ht="16.5" customHeight="1">
      <c r="C654" s="9"/>
      <c r="D654" s="16"/>
      <c r="E654" s="16"/>
      <c r="F654" s="16"/>
      <c r="G654" s="9"/>
      <c r="H654" s="22"/>
    </row>
    <row r="655" spans="3:8" ht="16.5" customHeight="1">
      <c r="C655" s="9"/>
      <c r="D655" s="16"/>
      <c r="E655" s="16"/>
      <c r="F655" s="16"/>
      <c r="G655" s="9"/>
      <c r="H655" s="22"/>
    </row>
    <row r="656" spans="3:8" ht="16.5" customHeight="1">
      <c r="C656" s="9"/>
      <c r="D656" s="16"/>
      <c r="E656" s="16"/>
      <c r="F656" s="16"/>
      <c r="G656" s="9"/>
      <c r="H656" s="22"/>
    </row>
    <row r="657" spans="3:8" ht="16.5" customHeight="1">
      <c r="C657" s="9"/>
      <c r="D657" s="16"/>
      <c r="E657" s="16"/>
      <c r="F657" s="16"/>
      <c r="G657" s="9"/>
      <c r="H657" s="22"/>
    </row>
    <row r="658" spans="3:8" ht="16.5" customHeight="1">
      <c r="C658" s="9"/>
      <c r="D658" s="16"/>
      <c r="E658" s="16"/>
      <c r="F658" s="16"/>
      <c r="G658" s="9"/>
      <c r="H658" s="22"/>
    </row>
    <row r="659" spans="3:8" ht="16.5" customHeight="1">
      <c r="C659" s="9"/>
      <c r="D659" s="16"/>
      <c r="E659" s="16"/>
      <c r="F659" s="16"/>
      <c r="G659" s="9"/>
      <c r="H659" s="22"/>
    </row>
    <row r="660" spans="3:8" ht="16.5" customHeight="1">
      <c r="C660" s="9"/>
      <c r="D660" s="16"/>
      <c r="E660" s="16"/>
      <c r="F660" s="16"/>
      <c r="G660" s="9"/>
      <c r="H660" s="22"/>
    </row>
    <row r="661" spans="3:8" ht="16.5" customHeight="1">
      <c r="C661" s="9"/>
      <c r="D661" s="16"/>
      <c r="E661" s="16"/>
      <c r="F661" s="16"/>
      <c r="G661" s="9"/>
      <c r="H661" s="22"/>
    </row>
    <row r="662" spans="3:8" ht="16.5" customHeight="1">
      <c r="C662" s="9"/>
      <c r="D662" s="16"/>
      <c r="E662" s="16"/>
      <c r="F662" s="16"/>
      <c r="G662" s="9"/>
      <c r="H662" s="22"/>
    </row>
    <row r="663" spans="3:8" ht="16.5" customHeight="1">
      <c r="C663" s="9"/>
      <c r="D663" s="16"/>
      <c r="E663" s="16"/>
      <c r="F663" s="16"/>
      <c r="G663" s="9"/>
      <c r="H663" s="22"/>
    </row>
    <row r="664" spans="3:8" ht="16.5" customHeight="1">
      <c r="C664" s="9"/>
      <c r="D664" s="16"/>
      <c r="E664" s="16"/>
      <c r="F664" s="16"/>
      <c r="G664" s="9"/>
      <c r="H664" s="22"/>
    </row>
    <row r="665" spans="3:8" ht="16.5" customHeight="1">
      <c r="C665" s="9"/>
      <c r="D665" s="16"/>
      <c r="E665" s="16"/>
      <c r="F665" s="16"/>
      <c r="G665" s="9"/>
      <c r="H665" s="22"/>
    </row>
    <row r="666" spans="3:8" ht="16.5" customHeight="1">
      <c r="C666" s="9"/>
      <c r="D666" s="16"/>
      <c r="E666" s="16"/>
      <c r="F666" s="16"/>
      <c r="G666" s="9"/>
      <c r="H666" s="22"/>
    </row>
    <row r="667" spans="3:8" ht="16.5" customHeight="1">
      <c r="C667" s="9"/>
      <c r="D667" s="16"/>
      <c r="E667" s="16"/>
      <c r="F667" s="16"/>
      <c r="G667" s="9"/>
      <c r="H667" s="22"/>
    </row>
    <row r="668" spans="3:8" ht="16.5" customHeight="1">
      <c r="C668" s="9"/>
      <c r="D668" s="16"/>
      <c r="E668" s="16"/>
      <c r="F668" s="16"/>
      <c r="G668" s="9"/>
      <c r="H668" s="22"/>
    </row>
    <row r="669" spans="3:8" ht="16.5" customHeight="1">
      <c r="C669" s="9"/>
      <c r="D669" s="16"/>
      <c r="E669" s="16"/>
      <c r="F669" s="16"/>
      <c r="G669" s="9"/>
      <c r="H669" s="22"/>
    </row>
    <row r="670" spans="3:8" ht="16.5" customHeight="1">
      <c r="C670" s="9"/>
      <c r="D670" s="16"/>
      <c r="E670" s="16"/>
      <c r="F670" s="16"/>
      <c r="G670" s="9"/>
      <c r="H670" s="22"/>
    </row>
    <row r="671" spans="3:8" ht="16.5" customHeight="1">
      <c r="C671" s="9"/>
      <c r="D671" s="16"/>
      <c r="E671" s="16"/>
      <c r="F671" s="16"/>
      <c r="G671" s="9"/>
      <c r="H671" s="22"/>
    </row>
    <row r="672" spans="3:8" ht="16.5" customHeight="1">
      <c r="C672" s="9"/>
      <c r="D672" s="16"/>
      <c r="E672" s="16"/>
      <c r="F672" s="16"/>
      <c r="G672" s="9"/>
      <c r="H672" s="22"/>
    </row>
    <row r="673" spans="3:8" ht="16.5" customHeight="1">
      <c r="C673" s="9"/>
      <c r="D673" s="16"/>
      <c r="E673" s="16"/>
      <c r="F673" s="16"/>
      <c r="G673" s="9"/>
      <c r="H673" s="22"/>
    </row>
    <row r="674" spans="3:8" ht="16.5" customHeight="1">
      <c r="C674" s="9"/>
      <c r="D674" s="16"/>
      <c r="E674" s="16"/>
      <c r="F674" s="16"/>
      <c r="G674" s="9"/>
      <c r="H674" s="22"/>
    </row>
    <row r="675" spans="3:8" ht="16.5" customHeight="1">
      <c r="C675" s="9"/>
      <c r="D675" s="16"/>
      <c r="E675" s="16"/>
      <c r="F675" s="16"/>
      <c r="G675" s="9"/>
      <c r="H675" s="22"/>
    </row>
    <row r="676" spans="3:8" ht="16.5" customHeight="1">
      <c r="C676" s="9"/>
      <c r="D676" s="16"/>
      <c r="E676" s="16"/>
      <c r="F676" s="16"/>
      <c r="G676" s="9"/>
      <c r="H676" s="22"/>
    </row>
    <row r="677" spans="3:8" ht="16.5" customHeight="1">
      <c r="C677" s="9"/>
      <c r="D677" s="16"/>
      <c r="E677" s="16"/>
      <c r="F677" s="16"/>
      <c r="G677" s="9"/>
      <c r="H677" s="22"/>
    </row>
    <row r="678" spans="3:8" ht="16.5" customHeight="1">
      <c r="C678" s="9"/>
      <c r="D678" s="16"/>
      <c r="E678" s="16"/>
      <c r="F678" s="16"/>
      <c r="G678" s="9"/>
      <c r="H678" s="22"/>
    </row>
    <row r="679" spans="3:8" ht="16.5" customHeight="1">
      <c r="C679" s="9"/>
      <c r="D679" s="16"/>
      <c r="E679" s="16"/>
      <c r="F679" s="16"/>
      <c r="G679" s="9"/>
      <c r="H679" s="22"/>
    </row>
    <row r="680" spans="3:8" ht="16.5" customHeight="1">
      <c r="C680" s="9"/>
      <c r="D680" s="16"/>
      <c r="E680" s="16"/>
      <c r="F680" s="16"/>
      <c r="G680" s="9"/>
      <c r="H680" s="22"/>
    </row>
    <row r="681" spans="3:8" ht="16.5" customHeight="1">
      <c r="C681" s="9"/>
      <c r="D681" s="16"/>
      <c r="E681" s="16"/>
      <c r="F681" s="16"/>
      <c r="G681" s="9"/>
      <c r="H681" s="22"/>
    </row>
    <row r="682" spans="3:8" ht="16.5" customHeight="1">
      <c r="C682" s="9"/>
      <c r="D682" s="16"/>
      <c r="E682" s="16"/>
      <c r="F682" s="16"/>
      <c r="G682" s="9"/>
      <c r="H682" s="22"/>
    </row>
    <row r="683" spans="3:8" ht="16.5" customHeight="1">
      <c r="C683" s="9"/>
      <c r="D683" s="16"/>
      <c r="E683" s="16"/>
      <c r="F683" s="16"/>
      <c r="G683" s="9"/>
      <c r="H683" s="22"/>
    </row>
    <row r="684" spans="3:8" ht="16.5" customHeight="1">
      <c r="C684" s="9"/>
      <c r="D684" s="16"/>
      <c r="E684" s="16"/>
      <c r="F684" s="16"/>
      <c r="G684" s="9"/>
      <c r="H684" s="22"/>
    </row>
    <row r="685" spans="3:8" ht="16.5" customHeight="1">
      <c r="C685" s="9"/>
      <c r="D685" s="16"/>
      <c r="E685" s="16"/>
      <c r="F685" s="16"/>
      <c r="G685" s="9"/>
      <c r="H685" s="22"/>
    </row>
    <row r="686" spans="3:8" ht="16.5" customHeight="1">
      <c r="C686" s="9"/>
      <c r="D686" s="16"/>
      <c r="E686" s="16"/>
      <c r="F686" s="16"/>
      <c r="G686" s="9"/>
      <c r="H686" s="22"/>
    </row>
    <row r="687" spans="3:8" ht="16.5" customHeight="1">
      <c r="C687" s="9"/>
      <c r="D687" s="16"/>
      <c r="E687" s="16"/>
      <c r="F687" s="16"/>
      <c r="G687" s="9"/>
      <c r="H687" s="22"/>
    </row>
    <row r="688" spans="3:8" ht="16.5" customHeight="1">
      <c r="C688" s="9"/>
      <c r="D688" s="16"/>
      <c r="E688" s="16"/>
      <c r="F688" s="16"/>
      <c r="G688" s="9"/>
      <c r="H688" s="22"/>
    </row>
    <row r="689" spans="3:8" ht="16.5" customHeight="1">
      <c r="C689" s="9"/>
      <c r="D689" s="16"/>
      <c r="E689" s="16"/>
      <c r="F689" s="16"/>
      <c r="G689" s="9"/>
      <c r="H689" s="22"/>
    </row>
    <row r="690" spans="3:8" ht="16.5" customHeight="1">
      <c r="C690" s="9"/>
      <c r="D690" s="16"/>
      <c r="E690" s="16"/>
      <c r="F690" s="16"/>
      <c r="G690" s="9"/>
      <c r="H690" s="22"/>
    </row>
    <row r="691" spans="3:8" ht="16.5" customHeight="1">
      <c r="C691" s="9"/>
      <c r="D691" s="16"/>
      <c r="E691" s="16"/>
      <c r="F691" s="16"/>
      <c r="G691" s="9"/>
      <c r="H691" s="22"/>
    </row>
    <row r="692" spans="3:8" ht="16.5" customHeight="1">
      <c r="C692" s="9"/>
      <c r="D692" s="16"/>
      <c r="E692" s="16"/>
      <c r="F692" s="16"/>
      <c r="G692" s="9"/>
      <c r="H692" s="22"/>
    </row>
    <row r="693" spans="3:8" ht="16.5" customHeight="1">
      <c r="C693" s="9"/>
      <c r="D693" s="16"/>
      <c r="E693" s="16"/>
      <c r="F693" s="16"/>
      <c r="G693" s="9"/>
      <c r="H693" s="22"/>
    </row>
    <row r="694" spans="3:8" ht="16.5" customHeight="1">
      <c r="C694" s="9"/>
      <c r="D694" s="16"/>
      <c r="E694" s="16"/>
      <c r="F694" s="16"/>
      <c r="G694" s="9"/>
      <c r="H694" s="22"/>
    </row>
    <row r="695" spans="3:8" ht="16.5" customHeight="1">
      <c r="C695" s="9"/>
      <c r="D695" s="16"/>
      <c r="E695" s="16"/>
      <c r="F695" s="16"/>
      <c r="G695" s="9"/>
      <c r="H695" s="22"/>
    </row>
    <row r="696" spans="3:8" ht="16.5" customHeight="1">
      <c r="C696" s="9"/>
      <c r="D696" s="16"/>
      <c r="E696" s="16"/>
      <c r="F696" s="16"/>
      <c r="G696" s="9"/>
      <c r="H696" s="22"/>
    </row>
    <row r="697" spans="3:8" ht="16.5" customHeight="1">
      <c r="C697" s="9"/>
      <c r="D697" s="16"/>
      <c r="E697" s="16"/>
      <c r="F697" s="16"/>
      <c r="G697" s="9"/>
      <c r="H697" s="22"/>
    </row>
    <row r="698" spans="3:8" ht="16.5" customHeight="1">
      <c r="C698" s="9"/>
      <c r="D698" s="16"/>
      <c r="E698" s="16"/>
      <c r="F698" s="16"/>
      <c r="G698" s="9"/>
      <c r="H698" s="22"/>
    </row>
    <row r="699" spans="3:8" ht="16.5" customHeight="1">
      <c r="C699" s="9"/>
      <c r="D699" s="16"/>
      <c r="E699" s="16"/>
      <c r="F699" s="16"/>
      <c r="G699" s="9"/>
      <c r="H699" s="22"/>
    </row>
    <row r="700" spans="3:8" ht="16.5" customHeight="1">
      <c r="C700" s="9"/>
      <c r="D700" s="16"/>
      <c r="E700" s="16"/>
      <c r="F700" s="16"/>
      <c r="G700" s="9"/>
      <c r="H700" s="22"/>
    </row>
    <row r="701" spans="3:8" ht="16.5" customHeight="1">
      <c r="C701" s="9"/>
      <c r="D701" s="16"/>
      <c r="E701" s="16"/>
      <c r="F701" s="16"/>
      <c r="G701" s="9"/>
      <c r="H701" s="22"/>
    </row>
    <row r="702" spans="3:8" ht="16.5" customHeight="1">
      <c r="C702" s="9"/>
      <c r="D702" s="16"/>
      <c r="E702" s="16"/>
      <c r="F702" s="16"/>
      <c r="G702" s="9"/>
      <c r="H702" s="22"/>
    </row>
    <row r="703" spans="3:8" ht="16.5" customHeight="1">
      <c r="C703" s="9"/>
      <c r="D703" s="16"/>
      <c r="E703" s="16"/>
      <c r="F703" s="16"/>
      <c r="G703" s="9"/>
      <c r="H703" s="22"/>
    </row>
    <row r="704" spans="3:8" ht="16.5" customHeight="1">
      <c r="C704" s="9"/>
      <c r="D704" s="16"/>
      <c r="E704" s="16"/>
      <c r="F704" s="16"/>
      <c r="G704" s="9"/>
      <c r="H704" s="22"/>
    </row>
    <row r="705" spans="3:8" ht="16.5" customHeight="1">
      <c r="C705" s="9"/>
      <c r="D705" s="16"/>
      <c r="E705" s="16"/>
      <c r="F705" s="16"/>
      <c r="G705" s="9"/>
      <c r="H705" s="22"/>
    </row>
    <row r="706" spans="3:8" ht="16.5" customHeight="1">
      <c r="C706" s="9"/>
      <c r="D706" s="16"/>
      <c r="E706" s="16"/>
      <c r="F706" s="16"/>
      <c r="G706" s="9"/>
      <c r="H706" s="22"/>
    </row>
    <row r="707" spans="3:8" ht="16.5" customHeight="1">
      <c r="C707" s="9"/>
      <c r="D707" s="16"/>
      <c r="E707" s="16"/>
      <c r="F707" s="16"/>
      <c r="G707" s="9"/>
      <c r="H707" s="22"/>
    </row>
    <row r="708" spans="3:8" ht="16.5" customHeight="1">
      <c r="C708" s="9"/>
      <c r="D708" s="16"/>
      <c r="E708" s="16"/>
      <c r="F708" s="16"/>
      <c r="G708" s="9"/>
      <c r="H708" s="22"/>
    </row>
    <row r="709" spans="3:8" ht="16.5" customHeight="1">
      <c r="C709" s="9"/>
      <c r="D709" s="16"/>
      <c r="E709" s="16"/>
      <c r="F709" s="16"/>
      <c r="G709" s="9"/>
      <c r="H709" s="22"/>
    </row>
    <row r="710" spans="3:8" ht="16.5" customHeight="1">
      <c r="C710" s="9"/>
      <c r="D710" s="16"/>
      <c r="E710" s="16"/>
      <c r="F710" s="16"/>
      <c r="G710" s="9"/>
      <c r="H710" s="22"/>
    </row>
    <row r="711" spans="3:8" ht="16.5" customHeight="1">
      <c r="C711" s="9"/>
      <c r="D711" s="16"/>
      <c r="E711" s="16"/>
      <c r="F711" s="16"/>
      <c r="G711" s="9"/>
      <c r="H711" s="22"/>
    </row>
    <row r="712" spans="3:8" ht="16.5" customHeight="1">
      <c r="C712" s="9"/>
      <c r="D712" s="16"/>
      <c r="E712" s="16"/>
      <c r="F712" s="16"/>
      <c r="G712" s="9"/>
      <c r="H712" s="22"/>
    </row>
    <row r="713" spans="3:8" ht="16.5" customHeight="1">
      <c r="C713" s="9"/>
      <c r="D713" s="16"/>
      <c r="E713" s="16"/>
      <c r="F713" s="16"/>
      <c r="G713" s="9"/>
      <c r="H713" s="22"/>
    </row>
    <row r="714" spans="3:8" ht="16.5" customHeight="1">
      <c r="C714" s="9"/>
      <c r="D714" s="16"/>
      <c r="E714" s="16"/>
      <c r="F714" s="16"/>
      <c r="G714" s="9"/>
      <c r="H714" s="22"/>
    </row>
    <row r="715" spans="3:8" ht="16.5" customHeight="1">
      <c r="C715" s="9"/>
      <c r="D715" s="16"/>
      <c r="E715" s="16"/>
      <c r="F715" s="16"/>
      <c r="G715" s="9"/>
      <c r="H715" s="22"/>
    </row>
    <row r="716" spans="3:8" ht="16.5" customHeight="1">
      <c r="C716" s="9"/>
      <c r="D716" s="16"/>
      <c r="E716" s="16"/>
      <c r="F716" s="16"/>
      <c r="G716" s="9"/>
      <c r="H716" s="22"/>
    </row>
    <row r="717" spans="3:8" ht="16.5" customHeight="1">
      <c r="C717" s="9"/>
      <c r="D717" s="16"/>
      <c r="E717" s="16"/>
      <c r="F717" s="16"/>
      <c r="G717" s="9"/>
      <c r="H717" s="22"/>
    </row>
    <row r="718" spans="3:8" ht="16.5" customHeight="1">
      <c r="C718" s="9"/>
      <c r="D718" s="16"/>
      <c r="E718" s="16"/>
      <c r="F718" s="16"/>
      <c r="G718" s="9"/>
      <c r="H718" s="22"/>
    </row>
    <row r="719" spans="3:8" ht="16.5" customHeight="1">
      <c r="C719" s="9"/>
      <c r="D719" s="16"/>
      <c r="E719" s="16"/>
      <c r="F719" s="16"/>
      <c r="G719" s="9"/>
      <c r="H719" s="22"/>
    </row>
    <row r="720" spans="3:8" ht="16.5" customHeight="1">
      <c r="C720" s="9"/>
      <c r="D720" s="16"/>
      <c r="E720" s="16"/>
      <c r="F720" s="16"/>
      <c r="G720" s="9"/>
      <c r="H720" s="22"/>
    </row>
    <row r="721" spans="3:8" ht="16.5" customHeight="1">
      <c r="C721" s="9"/>
      <c r="D721" s="16"/>
      <c r="E721" s="16"/>
      <c r="F721" s="16"/>
      <c r="G721" s="9"/>
      <c r="H721" s="22"/>
    </row>
    <row r="722" spans="3:8" ht="16.5" customHeight="1">
      <c r="C722" s="9"/>
      <c r="D722" s="16"/>
      <c r="E722" s="16"/>
      <c r="F722" s="16"/>
      <c r="G722" s="9"/>
      <c r="H722" s="22"/>
    </row>
    <row r="723" spans="3:8" ht="16.5" customHeight="1">
      <c r="C723" s="9"/>
      <c r="D723" s="16"/>
      <c r="E723" s="16"/>
      <c r="F723" s="16"/>
      <c r="G723" s="9"/>
      <c r="H723" s="22"/>
    </row>
    <row r="724" spans="3:8" ht="16.5" customHeight="1">
      <c r="C724" s="9"/>
      <c r="D724" s="16"/>
      <c r="E724" s="16"/>
      <c r="F724" s="16"/>
      <c r="G724" s="9"/>
      <c r="H724" s="22"/>
    </row>
    <row r="725" spans="3:8" ht="16.5" customHeight="1">
      <c r="C725" s="9"/>
      <c r="D725" s="16"/>
      <c r="E725" s="16"/>
      <c r="F725" s="16"/>
      <c r="G725" s="9"/>
      <c r="H725" s="22"/>
    </row>
    <row r="726" spans="3:8" ht="16.5" customHeight="1">
      <c r="C726" s="9"/>
      <c r="D726" s="16"/>
      <c r="E726" s="16"/>
      <c r="F726" s="16"/>
      <c r="G726" s="9"/>
      <c r="H726" s="22"/>
    </row>
    <row r="727" spans="3:8" ht="16.5" customHeight="1">
      <c r="C727" s="9"/>
      <c r="D727" s="16"/>
      <c r="E727" s="16"/>
      <c r="F727" s="16"/>
      <c r="G727" s="9"/>
      <c r="H727" s="22"/>
    </row>
    <row r="728" spans="3:8" ht="16.5" customHeight="1">
      <c r="C728" s="9"/>
      <c r="D728" s="16"/>
      <c r="E728" s="16"/>
      <c r="F728" s="16"/>
      <c r="G728" s="9"/>
      <c r="H728" s="22"/>
    </row>
    <row r="729" spans="3:8" ht="16.5" customHeight="1">
      <c r="C729" s="9"/>
      <c r="D729" s="16"/>
      <c r="E729" s="16"/>
      <c r="F729" s="16"/>
      <c r="G729" s="9"/>
      <c r="H729" s="22"/>
    </row>
    <row r="730" spans="3:8" ht="16.5" customHeight="1">
      <c r="C730" s="9"/>
      <c r="D730" s="16"/>
      <c r="E730" s="16"/>
      <c r="F730" s="16"/>
      <c r="G730" s="9"/>
      <c r="H730" s="22"/>
    </row>
    <row r="731" spans="3:8" ht="16.5" customHeight="1">
      <c r="C731" s="9"/>
      <c r="D731" s="16"/>
      <c r="E731" s="16"/>
      <c r="F731" s="16"/>
      <c r="G731" s="9"/>
      <c r="H731" s="22"/>
    </row>
    <row r="732" spans="3:8" ht="16.5" customHeight="1">
      <c r="C732" s="9"/>
      <c r="D732" s="16"/>
      <c r="E732" s="16"/>
      <c r="F732" s="16"/>
      <c r="G732" s="9"/>
      <c r="H732" s="22"/>
    </row>
    <row r="733" spans="3:8" ht="16.5" customHeight="1">
      <c r="C733" s="9"/>
      <c r="D733" s="16"/>
      <c r="E733" s="16"/>
      <c r="F733" s="16"/>
      <c r="G733" s="9"/>
      <c r="H733" s="22"/>
    </row>
    <row r="734" spans="3:8" ht="16.5" customHeight="1">
      <c r="C734" s="9"/>
      <c r="D734" s="16"/>
      <c r="E734" s="16"/>
      <c r="F734" s="16"/>
      <c r="G734" s="9"/>
      <c r="H734" s="22"/>
    </row>
    <row r="735" spans="3:8" ht="16.5" customHeight="1">
      <c r="C735" s="9"/>
      <c r="D735" s="16"/>
      <c r="E735" s="16"/>
      <c r="F735" s="16"/>
      <c r="G735" s="9"/>
      <c r="H735" s="22"/>
    </row>
    <row r="736" spans="3:8" ht="16.5" customHeight="1">
      <c r="C736" s="9"/>
      <c r="D736" s="16"/>
      <c r="E736" s="16"/>
      <c r="F736" s="16"/>
      <c r="G736" s="9"/>
      <c r="H736" s="22"/>
    </row>
    <row r="737" spans="3:8" ht="16.5" customHeight="1">
      <c r="C737" s="9"/>
      <c r="D737" s="16"/>
      <c r="E737" s="16"/>
      <c r="F737" s="16"/>
      <c r="G737" s="9"/>
      <c r="H737" s="22"/>
    </row>
    <row r="738" spans="3:8" ht="16.5" customHeight="1">
      <c r="C738" s="9"/>
      <c r="D738" s="16"/>
      <c r="E738" s="16"/>
      <c r="F738" s="16"/>
      <c r="G738" s="9"/>
      <c r="H738" s="22"/>
    </row>
    <row r="739" spans="3:8" ht="16.5" customHeight="1">
      <c r="C739" s="9"/>
      <c r="D739" s="16"/>
      <c r="E739" s="16"/>
      <c r="F739" s="16"/>
      <c r="G739" s="9"/>
      <c r="H739" s="22"/>
    </row>
    <row r="740" spans="3:8" ht="16.5" customHeight="1">
      <c r="C740" s="9"/>
      <c r="D740" s="16"/>
      <c r="E740" s="16"/>
      <c r="F740" s="16"/>
      <c r="G740" s="9"/>
      <c r="H740" s="22"/>
    </row>
    <row r="741" spans="3:8" ht="16.5" customHeight="1">
      <c r="C741" s="9"/>
      <c r="D741" s="16"/>
      <c r="E741" s="16"/>
      <c r="F741" s="16"/>
      <c r="G741" s="9"/>
      <c r="H741" s="22"/>
    </row>
    <row r="742" spans="3:8" ht="16.5" customHeight="1">
      <c r="C742" s="9"/>
      <c r="D742" s="16"/>
      <c r="E742" s="16"/>
      <c r="F742" s="16"/>
      <c r="G742" s="9"/>
      <c r="H742" s="22"/>
    </row>
    <row r="743" spans="3:8" ht="16.5" customHeight="1">
      <c r="C743" s="9"/>
      <c r="D743" s="16"/>
      <c r="E743" s="16"/>
      <c r="F743" s="16"/>
      <c r="G743" s="9"/>
      <c r="H743" s="22"/>
    </row>
    <row r="744" spans="3:8" ht="16.5" customHeight="1">
      <c r="C744" s="9"/>
      <c r="D744" s="16"/>
      <c r="E744" s="16"/>
      <c r="F744" s="16"/>
      <c r="G744" s="9"/>
      <c r="H744" s="22"/>
    </row>
    <row r="745" spans="3:8" ht="16.5" customHeight="1">
      <c r="C745" s="9"/>
      <c r="D745" s="16"/>
      <c r="E745" s="16"/>
      <c r="F745" s="16"/>
      <c r="G745" s="9"/>
      <c r="H745" s="22"/>
    </row>
    <row r="746" spans="3:8" ht="16.5" customHeight="1">
      <c r="C746" s="9"/>
      <c r="D746" s="16"/>
      <c r="E746" s="16"/>
      <c r="F746" s="16"/>
      <c r="G746" s="9"/>
      <c r="H746" s="22"/>
    </row>
    <row r="747" spans="3:8" ht="16.5" customHeight="1">
      <c r="C747" s="9"/>
      <c r="D747" s="16"/>
      <c r="E747" s="16"/>
      <c r="F747" s="16"/>
      <c r="G747" s="9"/>
      <c r="H747" s="22"/>
    </row>
    <row r="748" spans="3:8" ht="16.5" customHeight="1">
      <c r="C748" s="9"/>
      <c r="D748" s="16"/>
      <c r="E748" s="16"/>
      <c r="F748" s="16"/>
      <c r="G748" s="9"/>
      <c r="H748" s="22"/>
    </row>
    <row r="749" spans="3:8" ht="16.5" customHeight="1">
      <c r="C749" s="9"/>
      <c r="D749" s="16"/>
      <c r="E749" s="16"/>
      <c r="F749" s="16"/>
      <c r="G749" s="9"/>
      <c r="H749" s="22"/>
    </row>
    <row r="750" spans="3:8" ht="16.5" customHeight="1">
      <c r="C750" s="9"/>
      <c r="D750" s="16"/>
      <c r="E750" s="16"/>
      <c r="F750" s="16"/>
      <c r="G750" s="9"/>
      <c r="H750" s="22"/>
    </row>
    <row r="751" spans="3:8" ht="16.5" customHeight="1">
      <c r="C751" s="9"/>
      <c r="D751" s="16"/>
      <c r="E751" s="16"/>
      <c r="F751" s="16"/>
      <c r="G751" s="9"/>
      <c r="H751" s="22"/>
    </row>
    <row r="752" spans="3:8" ht="16.5" customHeight="1">
      <c r="C752" s="9"/>
      <c r="D752" s="16"/>
      <c r="E752" s="16"/>
      <c r="F752" s="16"/>
      <c r="G752" s="9"/>
      <c r="H752" s="22"/>
    </row>
    <row r="753" spans="3:8" ht="16.5" customHeight="1">
      <c r="C753" s="9"/>
      <c r="D753" s="16"/>
      <c r="E753" s="16"/>
      <c r="F753" s="16"/>
      <c r="G753" s="9"/>
      <c r="H753" s="22"/>
    </row>
    <row r="754" spans="3:8" ht="16.5" customHeight="1">
      <c r="C754" s="9"/>
      <c r="D754" s="16"/>
      <c r="E754" s="16"/>
      <c r="F754" s="16"/>
      <c r="G754" s="9"/>
      <c r="H754" s="22"/>
    </row>
    <row r="755" spans="3:8" ht="16.5" customHeight="1">
      <c r="C755" s="9"/>
      <c r="D755" s="16"/>
      <c r="E755" s="16"/>
      <c r="F755" s="16"/>
      <c r="G755" s="9"/>
      <c r="H755" s="22"/>
    </row>
    <row r="756" spans="3:8" ht="16.5" customHeight="1">
      <c r="C756" s="9"/>
      <c r="D756" s="16"/>
      <c r="E756" s="16"/>
      <c r="F756" s="16"/>
      <c r="G756" s="9"/>
      <c r="H756" s="22"/>
    </row>
    <row r="757" spans="3:8" ht="16.5" customHeight="1">
      <c r="C757" s="9"/>
      <c r="D757" s="16"/>
      <c r="E757" s="16"/>
      <c r="F757" s="16"/>
      <c r="G757" s="9"/>
      <c r="H757" s="22"/>
    </row>
    <row r="758" spans="3:8" ht="16.5" customHeight="1">
      <c r="C758" s="9"/>
      <c r="D758" s="16"/>
      <c r="E758" s="16"/>
      <c r="F758" s="16"/>
      <c r="G758" s="9"/>
      <c r="H758" s="22"/>
    </row>
    <row r="759" spans="3:8" ht="16.5" customHeight="1">
      <c r="C759" s="9"/>
      <c r="D759" s="16"/>
      <c r="E759" s="16"/>
      <c r="F759" s="16"/>
      <c r="G759" s="9"/>
      <c r="H759" s="22"/>
    </row>
    <row r="760" spans="3:8" ht="16.5" customHeight="1">
      <c r="C760" s="9"/>
      <c r="D760" s="16"/>
      <c r="E760" s="16"/>
      <c r="F760" s="16"/>
      <c r="G760" s="9"/>
      <c r="H760" s="22"/>
    </row>
    <row r="761" spans="3:8" ht="16.5" customHeight="1">
      <c r="C761" s="9"/>
      <c r="D761" s="16"/>
      <c r="E761" s="16"/>
      <c r="F761" s="16"/>
      <c r="G761" s="9"/>
      <c r="H761" s="22"/>
    </row>
    <row r="762" spans="3:8" ht="16.5" customHeight="1">
      <c r="C762" s="9"/>
      <c r="D762" s="16"/>
      <c r="E762" s="16"/>
      <c r="F762" s="16"/>
      <c r="G762" s="9"/>
      <c r="H762" s="22"/>
    </row>
    <row r="763" spans="3:8" ht="16.5" customHeight="1">
      <c r="C763" s="9"/>
      <c r="D763" s="16"/>
      <c r="E763" s="16"/>
      <c r="F763" s="16"/>
      <c r="G763" s="9"/>
      <c r="H763" s="22"/>
    </row>
    <row r="764" spans="3:8" ht="16.5" customHeight="1">
      <c r="C764" s="9"/>
      <c r="D764" s="16"/>
      <c r="E764" s="16"/>
      <c r="F764" s="16"/>
      <c r="G764" s="9"/>
      <c r="H764" s="22"/>
    </row>
    <row r="765" spans="3:8" ht="16.5" customHeight="1">
      <c r="C765" s="9"/>
      <c r="D765" s="16"/>
      <c r="E765" s="16"/>
      <c r="F765" s="16"/>
      <c r="G765" s="9"/>
      <c r="H765" s="22"/>
    </row>
    <row r="766" spans="3:8" ht="16.5" customHeight="1">
      <c r="C766" s="9"/>
      <c r="D766" s="16"/>
      <c r="E766" s="16"/>
      <c r="F766" s="16"/>
      <c r="G766" s="9"/>
      <c r="H766" s="22"/>
    </row>
    <row r="767" spans="3:8" ht="16.5" customHeight="1">
      <c r="C767" s="9"/>
      <c r="D767" s="16"/>
      <c r="E767" s="16"/>
      <c r="F767" s="16"/>
      <c r="G767" s="9"/>
      <c r="H767" s="22"/>
    </row>
    <row r="768" spans="3:8" ht="16.5" customHeight="1">
      <c r="C768" s="9"/>
      <c r="D768" s="16"/>
      <c r="E768" s="16"/>
      <c r="F768" s="16"/>
      <c r="G768" s="9"/>
      <c r="H768" s="22"/>
    </row>
    <row r="769" spans="3:8" ht="16.5" customHeight="1">
      <c r="C769" s="9"/>
      <c r="D769" s="16"/>
      <c r="E769" s="16"/>
      <c r="F769" s="16"/>
      <c r="G769" s="9"/>
      <c r="H769" s="22"/>
    </row>
    <row r="770" spans="3:8" ht="16.5" customHeight="1">
      <c r="C770" s="9"/>
      <c r="D770" s="16"/>
      <c r="E770" s="16"/>
      <c r="F770" s="16"/>
      <c r="G770" s="9"/>
      <c r="H770" s="22"/>
    </row>
    <row r="771" spans="3:8" ht="16.5" customHeight="1">
      <c r="C771" s="9"/>
      <c r="D771" s="16"/>
      <c r="E771" s="16"/>
      <c r="F771" s="16"/>
      <c r="G771" s="9"/>
      <c r="H771" s="22"/>
    </row>
    <row r="772" spans="3:8" ht="16.5" customHeight="1">
      <c r="C772" s="9"/>
      <c r="D772" s="16"/>
      <c r="E772" s="16"/>
      <c r="F772" s="16"/>
      <c r="G772" s="9"/>
      <c r="H772" s="22"/>
    </row>
    <row r="773" spans="3:8" ht="16.5" customHeight="1">
      <c r="C773" s="9"/>
      <c r="D773" s="16"/>
      <c r="E773" s="16"/>
      <c r="F773" s="16"/>
      <c r="G773" s="9"/>
      <c r="H773" s="22"/>
    </row>
    <row r="774" spans="3:8" ht="16.5" customHeight="1">
      <c r="C774" s="9"/>
      <c r="D774" s="16"/>
      <c r="E774" s="16"/>
      <c r="F774" s="16"/>
      <c r="G774" s="9"/>
      <c r="H774" s="22"/>
    </row>
    <row r="775" spans="3:8" ht="16.5" customHeight="1">
      <c r="C775" s="9"/>
      <c r="D775" s="16"/>
      <c r="E775" s="16"/>
      <c r="F775" s="16"/>
      <c r="G775" s="9"/>
      <c r="H775" s="22"/>
    </row>
    <row r="776" spans="3:8" ht="16.5" customHeight="1">
      <c r="C776" s="9"/>
      <c r="D776" s="16"/>
      <c r="E776" s="16"/>
      <c r="F776" s="16"/>
      <c r="G776" s="9"/>
      <c r="H776" s="22"/>
    </row>
    <row r="777" spans="3:8" ht="16.5" customHeight="1">
      <c r="C777" s="9"/>
      <c r="D777" s="16"/>
      <c r="E777" s="16"/>
      <c r="F777" s="16"/>
      <c r="G777" s="9"/>
      <c r="H777" s="22"/>
    </row>
    <row r="778" spans="3:8" ht="16.5" customHeight="1">
      <c r="C778" s="9"/>
      <c r="D778" s="16"/>
      <c r="E778" s="16"/>
      <c r="F778" s="16"/>
      <c r="G778" s="9"/>
      <c r="H778" s="22"/>
    </row>
    <row r="779" spans="3:8" ht="16.5" customHeight="1">
      <c r="C779" s="9"/>
      <c r="D779" s="16"/>
      <c r="E779" s="16"/>
      <c r="F779" s="16"/>
      <c r="G779" s="9"/>
      <c r="H779" s="22"/>
    </row>
    <row r="780" spans="3:8" ht="16.5" customHeight="1">
      <c r="C780" s="9"/>
      <c r="D780" s="16"/>
      <c r="E780" s="16"/>
      <c r="F780" s="16"/>
      <c r="G780" s="9"/>
      <c r="H780" s="22"/>
    </row>
    <row r="781" spans="3:8" ht="16.5" customHeight="1">
      <c r="C781" s="9"/>
      <c r="D781" s="16"/>
      <c r="E781" s="16"/>
      <c r="F781" s="16"/>
      <c r="G781" s="9"/>
      <c r="H781" s="22"/>
    </row>
    <row r="782" spans="3:8" ht="16.5" customHeight="1">
      <c r="C782" s="9"/>
      <c r="D782" s="16"/>
      <c r="E782" s="16"/>
      <c r="F782" s="16"/>
      <c r="G782" s="9"/>
      <c r="H782" s="22"/>
    </row>
    <row r="783" spans="3:8" ht="16.5" customHeight="1">
      <c r="C783" s="9"/>
      <c r="D783" s="16"/>
      <c r="E783" s="16"/>
      <c r="F783" s="16"/>
      <c r="G783" s="9"/>
      <c r="H783" s="22"/>
    </row>
    <row r="784" spans="3:8" ht="16.5" customHeight="1">
      <c r="C784" s="9"/>
      <c r="D784" s="16"/>
      <c r="E784" s="16"/>
      <c r="F784" s="16"/>
      <c r="G784" s="9"/>
      <c r="H784" s="22"/>
    </row>
    <row r="785" spans="3:8" ht="16.5" customHeight="1">
      <c r="C785" s="9"/>
      <c r="D785" s="16"/>
      <c r="E785" s="16"/>
      <c r="F785" s="16"/>
      <c r="G785" s="9"/>
      <c r="H785" s="22"/>
    </row>
    <row r="786" spans="3:8" ht="16.5" customHeight="1">
      <c r="C786" s="9"/>
      <c r="D786" s="16"/>
      <c r="E786" s="16"/>
      <c r="F786" s="16"/>
      <c r="G786" s="9"/>
      <c r="H786" s="22"/>
    </row>
    <row r="787" spans="3:8" ht="16.5" customHeight="1">
      <c r="C787" s="9"/>
      <c r="D787" s="16"/>
      <c r="E787" s="16"/>
      <c r="F787" s="16"/>
      <c r="G787" s="9"/>
      <c r="H787" s="22"/>
    </row>
    <row r="788" spans="3:8" ht="16.5" customHeight="1">
      <c r="C788" s="9"/>
      <c r="D788" s="16"/>
      <c r="E788" s="16"/>
      <c r="F788" s="16"/>
      <c r="G788" s="9"/>
      <c r="H788" s="22"/>
    </row>
    <row r="789" spans="3:8" ht="16.5" customHeight="1">
      <c r="C789" s="9"/>
      <c r="D789" s="16"/>
      <c r="E789" s="16"/>
      <c r="F789" s="16"/>
      <c r="G789" s="9"/>
      <c r="H789" s="22"/>
    </row>
    <row r="790" spans="3:8" ht="16.5" customHeight="1">
      <c r="C790" s="9"/>
      <c r="D790" s="16"/>
      <c r="E790" s="16"/>
      <c r="F790" s="16"/>
      <c r="G790" s="9"/>
      <c r="H790" s="22"/>
    </row>
    <row r="791" spans="3:8" ht="16.5" customHeight="1">
      <c r="C791" s="9"/>
      <c r="D791" s="16"/>
      <c r="E791" s="16"/>
      <c r="F791" s="16"/>
      <c r="G791" s="9"/>
      <c r="H791" s="22"/>
    </row>
    <row r="792" spans="3:8" ht="16.5" customHeight="1">
      <c r="C792" s="9"/>
      <c r="D792" s="16"/>
      <c r="E792" s="16"/>
      <c r="F792" s="16"/>
      <c r="G792" s="9"/>
      <c r="H792" s="22"/>
    </row>
    <row r="793" spans="3:8" ht="16.5" customHeight="1">
      <c r="C793" s="9"/>
      <c r="D793" s="16"/>
      <c r="E793" s="16"/>
      <c r="F793" s="16"/>
      <c r="G793" s="9"/>
      <c r="H793" s="22"/>
    </row>
    <row r="794" spans="3:8" ht="16.5" customHeight="1">
      <c r="C794" s="9"/>
      <c r="D794" s="16"/>
      <c r="E794" s="16"/>
      <c r="F794" s="16"/>
      <c r="G794" s="9"/>
      <c r="H794" s="22"/>
    </row>
    <row r="795" spans="3:8" ht="16.5" customHeight="1">
      <c r="C795" s="9"/>
      <c r="D795" s="16"/>
      <c r="E795" s="16"/>
      <c r="F795" s="16"/>
      <c r="G795" s="9"/>
      <c r="H795" s="22"/>
    </row>
    <row r="796" spans="3:8" ht="16.5" customHeight="1">
      <c r="C796" s="9"/>
      <c r="D796" s="16"/>
      <c r="E796" s="16"/>
      <c r="F796" s="16"/>
      <c r="G796" s="9"/>
      <c r="H796" s="22"/>
    </row>
    <row r="797" spans="3:8" ht="16.5" customHeight="1">
      <c r="C797" s="9"/>
      <c r="D797" s="16"/>
      <c r="E797" s="16"/>
      <c r="F797" s="16"/>
      <c r="G797" s="9"/>
      <c r="H797" s="22"/>
    </row>
    <row r="798" spans="3:8" ht="16.5" customHeight="1">
      <c r="C798" s="9"/>
      <c r="D798" s="16"/>
      <c r="E798" s="16"/>
      <c r="F798" s="16"/>
      <c r="G798" s="9"/>
      <c r="H798" s="22"/>
    </row>
    <row r="799" spans="3:8" ht="16.5" customHeight="1">
      <c r="C799" s="9"/>
      <c r="D799" s="16"/>
      <c r="E799" s="16"/>
      <c r="F799" s="16"/>
      <c r="G799" s="9"/>
      <c r="H799" s="22"/>
    </row>
    <row r="800" spans="3:8" ht="16.5" customHeight="1">
      <c r="C800" s="9"/>
      <c r="D800" s="16"/>
      <c r="E800" s="16"/>
      <c r="F800" s="16"/>
      <c r="G800" s="9"/>
      <c r="H800" s="22"/>
    </row>
    <row r="801" spans="3:8" ht="16.5" customHeight="1">
      <c r="C801" s="9"/>
      <c r="D801" s="16"/>
      <c r="E801" s="16"/>
      <c r="F801" s="16"/>
      <c r="G801" s="9"/>
      <c r="H801" s="22"/>
    </row>
    <row r="802" spans="3:8" ht="16.5" customHeight="1">
      <c r="C802" s="9"/>
      <c r="D802" s="16"/>
      <c r="E802" s="16"/>
      <c r="F802" s="16"/>
      <c r="G802" s="9"/>
      <c r="H802" s="22"/>
    </row>
    <row r="803" spans="3:8" ht="16.5" customHeight="1">
      <c r="C803" s="9"/>
      <c r="D803" s="16"/>
      <c r="E803" s="16"/>
      <c r="F803" s="16"/>
      <c r="G803" s="9"/>
      <c r="H803" s="22"/>
    </row>
    <row r="804" spans="3:8" ht="16.5" customHeight="1">
      <c r="C804" s="9"/>
      <c r="D804" s="16"/>
      <c r="E804" s="16"/>
      <c r="F804" s="16"/>
      <c r="G804" s="9"/>
      <c r="H804" s="22"/>
    </row>
    <row r="805" spans="3:8" ht="16.5" customHeight="1">
      <c r="C805" s="9"/>
      <c r="D805" s="16"/>
      <c r="E805" s="16"/>
      <c r="F805" s="16"/>
      <c r="G805" s="9"/>
      <c r="H805" s="22"/>
    </row>
    <row r="806" spans="3:8" ht="16.5" customHeight="1">
      <c r="C806" s="9"/>
      <c r="D806" s="16"/>
      <c r="E806" s="16"/>
      <c r="F806" s="16"/>
      <c r="G806" s="9"/>
      <c r="H806" s="22"/>
    </row>
    <row r="807" spans="3:8" ht="16.5" customHeight="1">
      <c r="C807" s="9"/>
      <c r="D807" s="16"/>
      <c r="E807" s="16"/>
      <c r="F807" s="16"/>
      <c r="G807" s="9"/>
      <c r="H807" s="22"/>
    </row>
    <row r="808" spans="3:8" ht="16.5" customHeight="1">
      <c r="C808" s="9"/>
      <c r="D808" s="16"/>
      <c r="E808" s="16"/>
      <c r="F808" s="16"/>
      <c r="G808" s="9"/>
      <c r="H808" s="22"/>
    </row>
    <row r="809" spans="3:8" ht="16.5" customHeight="1">
      <c r="C809" s="9"/>
      <c r="D809" s="16"/>
      <c r="E809" s="16"/>
      <c r="F809" s="16"/>
      <c r="G809" s="9"/>
      <c r="H809" s="22"/>
    </row>
    <row r="810" spans="3:8" ht="16.5" customHeight="1">
      <c r="C810" s="9"/>
      <c r="D810" s="16"/>
      <c r="E810" s="16"/>
      <c r="F810" s="16"/>
      <c r="G810" s="9"/>
      <c r="H810" s="22"/>
    </row>
    <row r="811" spans="3:8" ht="16.5" customHeight="1">
      <c r="C811" s="9"/>
      <c r="D811" s="16"/>
      <c r="E811" s="16"/>
      <c r="F811" s="16"/>
      <c r="G811" s="9"/>
      <c r="H811" s="22"/>
    </row>
    <row r="812" spans="3:8" ht="16.5" customHeight="1">
      <c r="C812" s="9"/>
      <c r="D812" s="16"/>
      <c r="E812" s="16"/>
      <c r="F812" s="16"/>
      <c r="G812" s="9"/>
      <c r="H812" s="22"/>
    </row>
    <row r="813" spans="3:8" ht="16.5" customHeight="1">
      <c r="C813" s="9"/>
      <c r="D813" s="16"/>
      <c r="E813" s="16"/>
      <c r="F813" s="16"/>
      <c r="G813" s="9"/>
      <c r="H813" s="22"/>
    </row>
    <row r="814" spans="3:8" ht="16.5" customHeight="1">
      <c r="C814" s="9"/>
      <c r="D814" s="16"/>
      <c r="E814" s="16"/>
      <c r="F814" s="16"/>
      <c r="G814" s="9"/>
      <c r="H814" s="22"/>
    </row>
    <row r="815" spans="3:8" ht="16.5" customHeight="1">
      <c r="C815" s="9"/>
      <c r="D815" s="16"/>
      <c r="E815" s="16"/>
      <c r="F815" s="16"/>
      <c r="G815" s="9"/>
      <c r="H815" s="22"/>
    </row>
    <row r="816" spans="3:8" ht="16.5" customHeight="1">
      <c r="C816" s="9"/>
      <c r="D816" s="16"/>
      <c r="E816" s="16"/>
      <c r="F816" s="16"/>
      <c r="G816" s="9"/>
      <c r="H816" s="22"/>
    </row>
    <row r="817" spans="3:8" ht="16.5" customHeight="1">
      <c r="C817" s="9"/>
      <c r="D817" s="16"/>
      <c r="E817" s="16"/>
      <c r="F817" s="16"/>
      <c r="G817" s="9"/>
      <c r="H817" s="22"/>
    </row>
    <row r="818" spans="3:8" ht="16.5" customHeight="1">
      <c r="C818" s="9"/>
      <c r="D818" s="16"/>
      <c r="E818" s="16"/>
      <c r="F818" s="16"/>
      <c r="G818" s="9"/>
      <c r="H818" s="22"/>
    </row>
    <row r="819" spans="3:8" ht="16.5" customHeight="1">
      <c r="C819" s="9"/>
      <c r="D819" s="16"/>
      <c r="E819" s="16"/>
      <c r="F819" s="16"/>
      <c r="G819" s="9"/>
      <c r="H819" s="22"/>
    </row>
    <row r="820" spans="3:8" ht="16.5" customHeight="1">
      <c r="C820" s="9"/>
      <c r="D820" s="16"/>
      <c r="E820" s="16"/>
      <c r="F820" s="16"/>
      <c r="G820" s="9"/>
      <c r="H820" s="22"/>
    </row>
    <row r="821" spans="3:8" ht="16.5" customHeight="1">
      <c r="C821" s="9"/>
      <c r="D821" s="16"/>
      <c r="E821" s="16"/>
      <c r="F821" s="16"/>
      <c r="G821" s="9"/>
      <c r="H821" s="22"/>
    </row>
    <row r="822" spans="3:8" ht="16.5" customHeight="1">
      <c r="C822" s="9"/>
      <c r="D822" s="16"/>
      <c r="E822" s="16"/>
      <c r="F822" s="16"/>
      <c r="G822" s="9"/>
      <c r="H822" s="22"/>
    </row>
    <row r="823" spans="3:8" ht="16.5" customHeight="1">
      <c r="C823" s="9"/>
      <c r="D823" s="16"/>
      <c r="E823" s="16"/>
      <c r="F823" s="16"/>
      <c r="G823" s="9"/>
      <c r="H823" s="22"/>
    </row>
    <row r="824" spans="3:8" ht="16.5" customHeight="1">
      <c r="C824" s="9"/>
      <c r="D824" s="16"/>
      <c r="E824" s="16"/>
      <c r="F824" s="16"/>
      <c r="G824" s="9"/>
      <c r="H824" s="22"/>
    </row>
    <row r="825" spans="3:8" ht="16.5" customHeight="1">
      <c r="C825" s="9"/>
      <c r="D825" s="16"/>
      <c r="E825" s="16"/>
      <c r="F825" s="16"/>
      <c r="G825" s="9"/>
      <c r="H825" s="22"/>
    </row>
    <row r="826" spans="3:8" ht="16.5" customHeight="1">
      <c r="C826" s="9"/>
      <c r="D826" s="16"/>
      <c r="E826" s="16"/>
      <c r="F826" s="16"/>
      <c r="G826" s="9"/>
      <c r="H826" s="22"/>
    </row>
    <row r="827" spans="3:8" ht="16.5" customHeight="1">
      <c r="C827" s="9"/>
      <c r="D827" s="16"/>
      <c r="E827" s="16"/>
      <c r="F827" s="16"/>
      <c r="G827" s="9"/>
      <c r="H827" s="22"/>
    </row>
    <row r="828" spans="3:8" ht="16.5" customHeight="1">
      <c r="C828" s="9"/>
      <c r="D828" s="16"/>
      <c r="E828" s="16"/>
      <c r="F828" s="16"/>
      <c r="G828" s="9"/>
      <c r="H828" s="22"/>
    </row>
    <row r="829" spans="3:8" ht="16.5" customHeight="1">
      <c r="C829" s="9"/>
      <c r="D829" s="16"/>
      <c r="E829" s="16"/>
      <c r="F829" s="16"/>
      <c r="G829" s="9"/>
      <c r="H829" s="22"/>
    </row>
    <row r="830" spans="3:8" ht="16.5" customHeight="1">
      <c r="C830" s="9"/>
      <c r="D830" s="16"/>
      <c r="E830" s="16"/>
      <c r="F830" s="16"/>
      <c r="G830" s="9"/>
      <c r="H830" s="22"/>
    </row>
    <row r="831" spans="3:8" ht="16.5" customHeight="1">
      <c r="C831" s="9"/>
      <c r="D831" s="16"/>
      <c r="E831" s="16"/>
      <c r="F831" s="16"/>
      <c r="G831" s="9"/>
      <c r="H831" s="22"/>
    </row>
    <row r="832" spans="3:8" ht="16.5" customHeight="1">
      <c r="C832" s="9"/>
      <c r="D832" s="16"/>
      <c r="E832" s="16"/>
      <c r="F832" s="16"/>
      <c r="G832" s="9"/>
      <c r="H832" s="22"/>
    </row>
    <row r="833" spans="3:8" ht="16.5" customHeight="1">
      <c r="C833" s="9"/>
      <c r="D833" s="16"/>
      <c r="E833" s="16"/>
      <c r="F833" s="16"/>
      <c r="G833" s="9"/>
      <c r="H833" s="22"/>
    </row>
    <row r="834" spans="3:8" ht="16.5" customHeight="1">
      <c r="C834" s="9"/>
      <c r="D834" s="16"/>
      <c r="E834" s="16"/>
      <c r="F834" s="16"/>
      <c r="G834" s="9"/>
      <c r="H834" s="22"/>
    </row>
    <row r="835" spans="3:8" ht="16.5" customHeight="1">
      <c r="C835" s="9"/>
      <c r="D835" s="16"/>
      <c r="E835" s="16"/>
      <c r="F835" s="16"/>
      <c r="G835" s="9"/>
      <c r="H835" s="22"/>
    </row>
    <row r="836" spans="3:8" ht="16.5" customHeight="1">
      <c r="C836" s="9"/>
      <c r="D836" s="16"/>
      <c r="E836" s="16"/>
      <c r="F836" s="16"/>
      <c r="G836" s="9"/>
      <c r="H836" s="22"/>
    </row>
    <row r="837" spans="3:8" ht="16.5" customHeight="1">
      <c r="C837" s="9"/>
      <c r="D837" s="16"/>
      <c r="E837" s="16"/>
      <c r="F837" s="16"/>
      <c r="G837" s="9"/>
      <c r="H837" s="22"/>
    </row>
    <row r="838" spans="3:8" ht="16.5" customHeight="1">
      <c r="C838" s="9"/>
      <c r="D838" s="16"/>
      <c r="E838" s="16"/>
      <c r="F838" s="16"/>
      <c r="G838" s="9"/>
      <c r="H838" s="22"/>
    </row>
    <row r="839" spans="3:8" ht="16.5" customHeight="1">
      <c r="C839" s="9"/>
      <c r="D839" s="16"/>
      <c r="E839" s="16"/>
      <c r="F839" s="16"/>
      <c r="G839" s="9"/>
      <c r="H839" s="22"/>
    </row>
    <row r="840" spans="3:8" ht="16.5" customHeight="1">
      <c r="C840" s="9"/>
      <c r="D840" s="16"/>
      <c r="E840" s="16"/>
      <c r="F840" s="16"/>
      <c r="G840" s="9"/>
      <c r="H840" s="22"/>
    </row>
    <row r="841" spans="3:8" ht="16.5" customHeight="1">
      <c r="C841" s="9"/>
      <c r="D841" s="16"/>
      <c r="E841" s="16"/>
      <c r="F841" s="16"/>
      <c r="G841" s="9"/>
      <c r="H841" s="22"/>
    </row>
    <row r="842" spans="3:8" ht="16.5" customHeight="1">
      <c r="C842" s="9"/>
      <c r="D842" s="16"/>
      <c r="E842" s="16"/>
      <c r="F842" s="16"/>
      <c r="G842" s="9"/>
      <c r="H842" s="22"/>
    </row>
    <row r="843" spans="3:8" ht="16.5" customHeight="1">
      <c r="C843" s="9"/>
      <c r="D843" s="16"/>
      <c r="E843" s="16"/>
      <c r="F843" s="16"/>
      <c r="G843" s="9"/>
      <c r="H843" s="22"/>
    </row>
    <row r="844" spans="3:8" ht="16.5" customHeight="1">
      <c r="C844" s="9"/>
      <c r="D844" s="16"/>
      <c r="E844" s="16"/>
      <c r="F844" s="16"/>
      <c r="G844" s="9"/>
      <c r="H844" s="22"/>
    </row>
    <row r="845" spans="3:8" ht="16.5" customHeight="1">
      <c r="C845" s="9"/>
      <c r="D845" s="16"/>
      <c r="E845" s="16"/>
      <c r="F845" s="16"/>
      <c r="G845" s="9"/>
      <c r="H845" s="22"/>
    </row>
    <row r="846" spans="3:8" ht="16.5" customHeight="1">
      <c r="C846" s="9"/>
      <c r="D846" s="16"/>
      <c r="E846" s="16"/>
      <c r="F846" s="16"/>
      <c r="G846" s="9"/>
      <c r="H846" s="22"/>
    </row>
    <row r="847" spans="3:8" ht="16.5" customHeight="1">
      <c r="C847" s="9"/>
      <c r="D847" s="16"/>
      <c r="E847" s="16"/>
      <c r="F847" s="16"/>
      <c r="G847" s="9"/>
      <c r="H847" s="22"/>
    </row>
    <row r="848" spans="3:8" ht="16.5" customHeight="1">
      <c r="C848" s="9"/>
      <c r="D848" s="16"/>
      <c r="E848" s="16"/>
      <c r="F848" s="16"/>
      <c r="G848" s="9"/>
      <c r="H848" s="22"/>
    </row>
    <row r="849" spans="3:8" ht="16.5" customHeight="1">
      <c r="C849" s="9"/>
      <c r="D849" s="16"/>
      <c r="E849" s="16"/>
      <c r="F849" s="16"/>
      <c r="G849" s="9"/>
      <c r="H849" s="22"/>
    </row>
    <row r="850" spans="3:8" ht="16.5" customHeight="1">
      <c r="C850" s="9"/>
      <c r="D850" s="16"/>
      <c r="E850" s="16"/>
      <c r="F850" s="16"/>
      <c r="G850" s="9"/>
      <c r="H850" s="22"/>
    </row>
    <row r="851" spans="3:8" ht="16.5" customHeight="1">
      <c r="C851" s="9"/>
      <c r="D851" s="16"/>
      <c r="E851" s="16"/>
      <c r="F851" s="16"/>
      <c r="G851" s="9"/>
      <c r="H851" s="22"/>
    </row>
    <row r="852" spans="3:8" ht="16.5" customHeight="1">
      <c r="C852" s="9"/>
      <c r="D852" s="16"/>
      <c r="E852" s="16"/>
      <c r="F852" s="16"/>
      <c r="G852" s="9"/>
      <c r="H852" s="22"/>
    </row>
    <row r="853" spans="3:8" ht="16.5" customHeight="1">
      <c r="C853" s="9"/>
      <c r="D853" s="16"/>
      <c r="E853" s="16"/>
      <c r="F853" s="16"/>
      <c r="G853" s="9"/>
      <c r="H853" s="22"/>
    </row>
    <row r="854" spans="3:8" ht="16.5" customHeight="1">
      <c r="C854" s="9"/>
      <c r="D854" s="16"/>
      <c r="E854" s="16"/>
      <c r="F854" s="16"/>
      <c r="G854" s="9"/>
      <c r="H854" s="22"/>
    </row>
    <row r="855" spans="3:8" ht="16.5" customHeight="1">
      <c r="C855" s="9"/>
      <c r="D855" s="16"/>
      <c r="E855" s="16"/>
      <c r="F855" s="16"/>
      <c r="G855" s="9"/>
      <c r="H855" s="22"/>
    </row>
    <row r="856" spans="3:8" ht="16.5" customHeight="1">
      <c r="C856" s="9"/>
      <c r="D856" s="16"/>
      <c r="E856" s="16"/>
      <c r="F856" s="16"/>
      <c r="G856" s="9"/>
      <c r="H856" s="22"/>
    </row>
    <row r="857" spans="3:8" ht="16.5" customHeight="1">
      <c r="C857" s="9"/>
      <c r="D857" s="16"/>
      <c r="E857" s="16"/>
      <c r="F857" s="16"/>
      <c r="G857" s="9"/>
      <c r="H857" s="22"/>
    </row>
    <row r="858" spans="3:8" ht="16.5" customHeight="1">
      <c r="C858" s="9"/>
      <c r="D858" s="16"/>
      <c r="E858" s="16"/>
      <c r="F858" s="16"/>
      <c r="G858" s="9"/>
      <c r="H858" s="22"/>
    </row>
    <row r="859" spans="3:8" ht="16.5" customHeight="1">
      <c r="C859" s="9"/>
      <c r="D859" s="16"/>
      <c r="E859" s="16"/>
      <c r="F859" s="16"/>
      <c r="G859" s="9"/>
      <c r="H859" s="22"/>
    </row>
    <row r="860" spans="3:8" ht="16.5" customHeight="1">
      <c r="C860" s="9"/>
      <c r="D860" s="16"/>
      <c r="E860" s="16"/>
      <c r="F860" s="16"/>
      <c r="G860" s="9"/>
      <c r="H860" s="22"/>
    </row>
    <row r="861" spans="3:8" ht="16.5" customHeight="1">
      <c r="C861" s="9"/>
      <c r="D861" s="16"/>
      <c r="E861" s="16"/>
      <c r="F861" s="16"/>
      <c r="G861" s="9"/>
      <c r="H861" s="22"/>
    </row>
    <row r="862" spans="3:8" ht="16.5" customHeight="1">
      <c r="C862" s="9"/>
      <c r="D862" s="16"/>
      <c r="E862" s="16"/>
      <c r="F862" s="16"/>
      <c r="G862" s="9"/>
      <c r="H862" s="22"/>
    </row>
    <row r="863" spans="3:8" ht="16.5" customHeight="1">
      <c r="C863" s="9"/>
      <c r="D863" s="16"/>
      <c r="E863" s="16"/>
      <c r="F863" s="16"/>
      <c r="G863" s="9"/>
      <c r="H863" s="22"/>
    </row>
    <row r="864" spans="3:8" ht="16.5" customHeight="1">
      <c r="C864" s="9"/>
      <c r="D864" s="16"/>
      <c r="E864" s="16"/>
      <c r="F864" s="16"/>
      <c r="G864" s="9"/>
      <c r="H864" s="22"/>
    </row>
    <row r="865" spans="3:8" ht="16.5" customHeight="1">
      <c r="C865" s="9"/>
      <c r="D865" s="16"/>
      <c r="E865" s="16"/>
      <c r="F865" s="16"/>
      <c r="G865" s="9"/>
      <c r="H865" s="22"/>
    </row>
    <row r="866" spans="3:8" ht="16.5" customHeight="1">
      <c r="C866" s="9"/>
      <c r="D866" s="16"/>
      <c r="E866" s="16"/>
      <c r="F866" s="16"/>
      <c r="G866" s="9"/>
      <c r="H866" s="22"/>
    </row>
    <row r="867" spans="3:8" ht="16.5" customHeight="1">
      <c r="C867" s="9"/>
      <c r="D867" s="16"/>
      <c r="E867" s="16"/>
      <c r="F867" s="16"/>
      <c r="G867" s="9"/>
      <c r="H867" s="22"/>
    </row>
    <row r="868" spans="3:8" ht="16.5" customHeight="1">
      <c r="C868" s="9"/>
      <c r="D868" s="16"/>
      <c r="E868" s="16"/>
      <c r="F868" s="16"/>
      <c r="G868" s="9"/>
      <c r="H868" s="22"/>
    </row>
    <row r="869" spans="3:8" ht="16.5" customHeight="1">
      <c r="C869" s="9"/>
      <c r="D869" s="16"/>
      <c r="E869" s="16"/>
      <c r="F869" s="16"/>
      <c r="G869" s="9"/>
      <c r="H869" s="22"/>
    </row>
    <row r="870" spans="3:8" ht="16.5" customHeight="1">
      <c r="C870" s="9"/>
      <c r="D870" s="16"/>
      <c r="E870" s="16"/>
      <c r="F870" s="16"/>
      <c r="G870" s="9"/>
      <c r="H870" s="22"/>
    </row>
    <row r="871" spans="3:8" ht="16.5" customHeight="1">
      <c r="C871" s="9"/>
      <c r="D871" s="16"/>
      <c r="E871" s="16"/>
      <c r="F871" s="16"/>
      <c r="G871" s="9"/>
      <c r="H871" s="22"/>
    </row>
    <row r="872" spans="3:8" ht="16.5" customHeight="1">
      <c r="C872" s="9"/>
      <c r="D872" s="16"/>
      <c r="E872" s="16"/>
      <c r="F872" s="16"/>
      <c r="G872" s="9"/>
      <c r="H872" s="22"/>
    </row>
    <row r="873" spans="3:8" ht="16.5" customHeight="1">
      <c r="C873" s="9"/>
      <c r="D873" s="16"/>
      <c r="E873" s="16"/>
      <c r="F873" s="16"/>
      <c r="G873" s="9"/>
      <c r="H873" s="22"/>
    </row>
    <row r="874" spans="3:8" ht="16.5" customHeight="1">
      <c r="C874" s="9"/>
      <c r="D874" s="16"/>
      <c r="E874" s="16"/>
      <c r="F874" s="16"/>
      <c r="G874" s="9"/>
      <c r="H874" s="22"/>
    </row>
    <row r="875" spans="3:8" ht="16.5" customHeight="1">
      <c r="C875" s="9"/>
      <c r="D875" s="16"/>
      <c r="E875" s="16"/>
      <c r="F875" s="16"/>
      <c r="G875" s="9"/>
      <c r="H875" s="22"/>
    </row>
    <row r="876" spans="3:8" ht="16.5" customHeight="1">
      <c r="C876" s="9"/>
      <c r="D876" s="16"/>
      <c r="E876" s="16"/>
      <c r="F876" s="16"/>
      <c r="G876" s="9"/>
      <c r="H876" s="22"/>
    </row>
    <row r="877" spans="3:8" ht="16.5" customHeight="1">
      <c r="C877" s="9"/>
      <c r="D877" s="16"/>
      <c r="E877" s="16"/>
      <c r="F877" s="16"/>
      <c r="G877" s="9"/>
      <c r="H877" s="22"/>
    </row>
    <row r="878" spans="3:8" ht="16.5" customHeight="1">
      <c r="C878" s="9"/>
      <c r="D878" s="16"/>
      <c r="E878" s="16"/>
      <c r="F878" s="16"/>
      <c r="G878" s="9"/>
      <c r="H878" s="22"/>
    </row>
    <row r="879" spans="3:8" ht="16.5" customHeight="1">
      <c r="C879" s="9"/>
      <c r="D879" s="16"/>
      <c r="E879" s="16"/>
      <c r="F879" s="16"/>
      <c r="G879" s="9"/>
      <c r="H879" s="22"/>
    </row>
    <row r="880" spans="3:8" ht="16.5" customHeight="1">
      <c r="C880" s="9"/>
      <c r="D880" s="16"/>
      <c r="E880" s="16"/>
      <c r="F880" s="16"/>
      <c r="G880" s="9"/>
      <c r="H880" s="22"/>
    </row>
    <row r="881" spans="3:8" ht="16.5" customHeight="1">
      <c r="C881" s="9"/>
      <c r="D881" s="16"/>
      <c r="E881" s="16"/>
      <c r="F881" s="16"/>
      <c r="G881" s="9"/>
      <c r="H881" s="22"/>
    </row>
    <row r="882" spans="3:8" ht="16.5" customHeight="1">
      <c r="C882" s="9"/>
      <c r="D882" s="16"/>
      <c r="E882" s="16"/>
      <c r="F882" s="16"/>
      <c r="G882" s="9"/>
      <c r="H882" s="22"/>
    </row>
    <row r="883" spans="3:8" ht="16.5" customHeight="1">
      <c r="C883" s="9"/>
      <c r="D883" s="16"/>
      <c r="E883" s="16"/>
      <c r="F883" s="16"/>
      <c r="G883" s="9"/>
      <c r="H883" s="22"/>
    </row>
    <row r="884" spans="3:8" ht="16.5" customHeight="1">
      <c r="C884" s="9"/>
      <c r="D884" s="16"/>
      <c r="E884" s="16"/>
      <c r="F884" s="16"/>
      <c r="G884" s="9"/>
      <c r="H884" s="22"/>
    </row>
    <row r="885" spans="3:8" ht="16.5" customHeight="1">
      <c r="C885" s="9"/>
      <c r="D885" s="16"/>
      <c r="E885" s="16"/>
      <c r="F885" s="16"/>
      <c r="G885" s="9"/>
      <c r="H885" s="22"/>
    </row>
    <row r="886" spans="3:8" ht="16.5" customHeight="1">
      <c r="C886" s="9"/>
      <c r="D886" s="16"/>
      <c r="E886" s="16"/>
      <c r="F886" s="16"/>
      <c r="G886" s="9"/>
      <c r="H886" s="22"/>
    </row>
    <row r="887" spans="3:8" ht="16.5" customHeight="1">
      <c r="C887" s="9"/>
      <c r="D887" s="16"/>
      <c r="E887" s="16"/>
      <c r="F887" s="16"/>
      <c r="G887" s="9"/>
      <c r="H887" s="22"/>
    </row>
    <row r="888" spans="3:8" ht="16.5" customHeight="1">
      <c r="C888" s="9"/>
      <c r="D888" s="16"/>
      <c r="E888" s="16"/>
      <c r="F888" s="16"/>
      <c r="G888" s="9"/>
      <c r="H888" s="22"/>
    </row>
    <row r="889" spans="3:8" ht="16.5" customHeight="1">
      <c r="C889" s="9"/>
      <c r="D889" s="16"/>
      <c r="E889" s="16"/>
      <c r="F889" s="16"/>
      <c r="G889" s="9"/>
      <c r="H889" s="22"/>
    </row>
    <row r="890" spans="3:8" ht="16.5" customHeight="1">
      <c r="C890" s="9"/>
      <c r="D890" s="16"/>
      <c r="E890" s="16"/>
      <c r="F890" s="16"/>
      <c r="G890" s="9"/>
      <c r="H890" s="22"/>
    </row>
    <row r="891" spans="3:8" ht="16.5" customHeight="1">
      <c r="C891" s="9"/>
      <c r="D891" s="16"/>
      <c r="E891" s="16"/>
      <c r="F891" s="16"/>
      <c r="G891" s="9"/>
      <c r="H891" s="22"/>
    </row>
    <row r="892" spans="3:8" ht="16.5" customHeight="1">
      <c r="C892" s="9"/>
      <c r="D892" s="16"/>
      <c r="E892" s="16"/>
      <c r="F892" s="16"/>
      <c r="G892" s="9"/>
      <c r="H892" s="22"/>
    </row>
    <row r="893" spans="3:8" ht="16.5" customHeight="1">
      <c r="C893" s="9"/>
      <c r="D893" s="16"/>
      <c r="E893" s="16"/>
      <c r="F893" s="16"/>
      <c r="G893" s="9"/>
      <c r="H893" s="22"/>
    </row>
    <row r="894" spans="3:8" ht="16.5" customHeight="1">
      <c r="C894" s="9"/>
      <c r="D894" s="16"/>
      <c r="E894" s="16"/>
      <c r="F894" s="16"/>
      <c r="G894" s="9"/>
      <c r="H894" s="22"/>
    </row>
    <row r="895" spans="3:8" ht="16.5" customHeight="1">
      <c r="C895" s="9"/>
      <c r="D895" s="16"/>
      <c r="E895" s="16"/>
      <c r="F895" s="16"/>
      <c r="G895" s="9"/>
      <c r="H895" s="22"/>
    </row>
    <row r="896" spans="3:8" ht="16.5" customHeight="1">
      <c r="C896" s="9"/>
      <c r="D896" s="16"/>
      <c r="E896" s="16"/>
      <c r="F896" s="16"/>
      <c r="G896" s="9"/>
      <c r="H896" s="22"/>
    </row>
    <row r="897" spans="3:8" ht="16.5" customHeight="1">
      <c r="C897" s="9"/>
      <c r="D897" s="16"/>
      <c r="E897" s="16"/>
      <c r="F897" s="16"/>
      <c r="G897" s="9"/>
      <c r="H897" s="22"/>
    </row>
    <row r="898" spans="3:8" ht="16.5" customHeight="1">
      <c r="C898" s="9"/>
      <c r="D898" s="16"/>
      <c r="E898" s="16"/>
      <c r="F898" s="16"/>
      <c r="G898" s="9"/>
      <c r="H898" s="22"/>
    </row>
    <row r="899" spans="3:8" ht="16.5" customHeight="1">
      <c r="C899" s="9"/>
      <c r="D899" s="16"/>
      <c r="E899" s="16"/>
      <c r="F899" s="16"/>
      <c r="G899" s="9"/>
      <c r="H899" s="22"/>
    </row>
    <row r="900" spans="3:8" ht="16.5" customHeight="1">
      <c r="C900" s="9"/>
      <c r="D900" s="16"/>
      <c r="E900" s="16"/>
      <c r="F900" s="16"/>
      <c r="G900" s="9"/>
      <c r="H900" s="22"/>
    </row>
    <row r="901" spans="3:8" ht="16.5" customHeight="1">
      <c r="C901" s="9"/>
      <c r="D901" s="16"/>
      <c r="E901" s="16"/>
      <c r="F901" s="16"/>
      <c r="G901" s="9"/>
      <c r="H901" s="22"/>
    </row>
    <row r="902" spans="3:8" ht="16.5" customHeight="1">
      <c r="C902" s="9"/>
      <c r="D902" s="16"/>
      <c r="E902" s="16"/>
      <c r="F902" s="16"/>
      <c r="G902" s="9"/>
      <c r="H902" s="22"/>
    </row>
    <row r="903" spans="3:8" ht="16.5" customHeight="1">
      <c r="C903" s="9"/>
      <c r="D903" s="16"/>
      <c r="E903" s="16"/>
      <c r="F903" s="16"/>
      <c r="G903" s="9"/>
      <c r="H903" s="22"/>
    </row>
    <row r="904" spans="3:8" ht="16.5" customHeight="1">
      <c r="C904" s="9"/>
      <c r="D904" s="16"/>
      <c r="E904" s="16"/>
      <c r="F904" s="16"/>
      <c r="G904" s="9"/>
      <c r="H904" s="22"/>
    </row>
    <row r="905" spans="3:8" ht="16.5" customHeight="1">
      <c r="C905" s="9"/>
      <c r="D905" s="16"/>
      <c r="E905" s="16"/>
      <c r="F905" s="16"/>
      <c r="G905" s="9"/>
      <c r="H905" s="22"/>
    </row>
    <row r="906" spans="3:8" ht="16.5" customHeight="1">
      <c r="C906" s="9"/>
      <c r="D906" s="16"/>
      <c r="E906" s="16"/>
      <c r="F906" s="16"/>
      <c r="G906" s="9"/>
      <c r="H906" s="22"/>
    </row>
    <row r="907" spans="3:8" ht="16.5" customHeight="1">
      <c r="C907" s="9"/>
      <c r="D907" s="16"/>
      <c r="E907" s="16"/>
      <c r="F907" s="16"/>
      <c r="G907" s="9"/>
      <c r="H907" s="22"/>
    </row>
    <row r="908" spans="3:8" ht="16.5" customHeight="1">
      <c r="C908" s="9"/>
      <c r="D908" s="16"/>
      <c r="E908" s="16"/>
      <c r="F908" s="16"/>
      <c r="G908" s="9"/>
      <c r="H908" s="22"/>
    </row>
    <row r="909" spans="3:8" ht="16.5" customHeight="1">
      <c r="C909" s="9"/>
      <c r="D909" s="16"/>
      <c r="E909" s="16"/>
      <c r="F909" s="16"/>
      <c r="G909" s="9"/>
      <c r="H909" s="22"/>
    </row>
    <row r="910" spans="3:8" ht="16.5" customHeight="1">
      <c r="C910" s="9"/>
      <c r="D910" s="16"/>
      <c r="E910" s="16"/>
      <c r="F910" s="16"/>
      <c r="G910" s="9"/>
      <c r="H910" s="22"/>
    </row>
    <row r="911" spans="3:8" ht="16.5" customHeight="1">
      <c r="C911" s="9"/>
      <c r="D911" s="16"/>
      <c r="E911" s="16"/>
      <c r="F911" s="16"/>
      <c r="G911" s="9"/>
      <c r="H911" s="22"/>
    </row>
    <row r="912" spans="3:8" ht="16.5" customHeight="1">
      <c r="C912" s="9"/>
      <c r="D912" s="16"/>
      <c r="E912" s="16"/>
      <c r="F912" s="16"/>
      <c r="G912" s="9"/>
      <c r="H912" s="22"/>
    </row>
    <row r="913" spans="3:8" ht="16.5" customHeight="1">
      <c r="C913" s="9"/>
      <c r="D913" s="16"/>
      <c r="E913" s="16"/>
      <c r="F913" s="16"/>
      <c r="G913" s="9"/>
      <c r="H913" s="22"/>
    </row>
    <row r="914" spans="3:8" ht="16.5" customHeight="1">
      <c r="C914" s="9"/>
      <c r="D914" s="16"/>
      <c r="E914" s="16"/>
      <c r="F914" s="16"/>
      <c r="G914" s="9"/>
      <c r="H914" s="22"/>
    </row>
    <row r="915" spans="3:8" ht="16.5" customHeight="1">
      <c r="C915" s="9"/>
      <c r="D915" s="16"/>
      <c r="E915" s="16"/>
      <c r="F915" s="16"/>
      <c r="G915" s="9"/>
      <c r="H915" s="22"/>
    </row>
    <row r="916" spans="3:8" ht="16.5" customHeight="1">
      <c r="C916" s="9"/>
      <c r="D916" s="16"/>
      <c r="E916" s="16"/>
      <c r="F916" s="16"/>
      <c r="G916" s="9"/>
      <c r="H916" s="22"/>
    </row>
    <row r="917" spans="3:8" ht="16.5" customHeight="1">
      <c r="C917" s="9"/>
      <c r="D917" s="16"/>
      <c r="E917" s="16"/>
      <c r="F917" s="16"/>
      <c r="G917" s="9"/>
      <c r="H917" s="22"/>
    </row>
    <row r="918" spans="3:8" ht="16.5" customHeight="1">
      <c r="C918" s="9"/>
      <c r="D918" s="16"/>
      <c r="E918" s="16"/>
      <c r="F918" s="16"/>
      <c r="G918" s="9"/>
      <c r="H918" s="22"/>
    </row>
    <row r="919" spans="3:8" ht="16.5" customHeight="1">
      <c r="C919" s="9"/>
      <c r="D919" s="16"/>
      <c r="E919" s="16"/>
      <c r="F919" s="16"/>
      <c r="G919" s="9"/>
      <c r="H919" s="22"/>
    </row>
    <row r="920" spans="3:8" ht="16.5" customHeight="1">
      <c r="C920" s="9"/>
      <c r="D920" s="16"/>
      <c r="E920" s="16"/>
      <c r="F920" s="16"/>
      <c r="G920" s="9"/>
      <c r="H920" s="22"/>
    </row>
    <row r="921" spans="3:8" ht="16.5" customHeight="1">
      <c r="C921" s="9"/>
      <c r="D921" s="16"/>
      <c r="E921" s="16"/>
      <c r="F921" s="16"/>
      <c r="G921" s="9"/>
      <c r="H921" s="22"/>
    </row>
    <row r="922" spans="3:8" ht="16.5" customHeight="1">
      <c r="C922" s="9"/>
      <c r="D922" s="16"/>
      <c r="E922" s="16"/>
      <c r="F922" s="16"/>
      <c r="G922" s="9"/>
      <c r="H922" s="22"/>
    </row>
    <row r="923" spans="3:8" ht="16.5" customHeight="1">
      <c r="C923" s="9"/>
      <c r="D923" s="16"/>
      <c r="E923" s="16"/>
      <c r="F923" s="16"/>
      <c r="G923" s="9"/>
      <c r="H923" s="22"/>
    </row>
    <row r="924" spans="3:8" ht="16.5" customHeight="1">
      <c r="C924" s="9"/>
      <c r="D924" s="16"/>
      <c r="E924" s="16"/>
      <c r="F924" s="16"/>
      <c r="G924" s="9"/>
      <c r="H924" s="22"/>
    </row>
    <row r="925" spans="3:8" ht="16.5" customHeight="1">
      <c r="C925" s="9"/>
      <c r="D925" s="16"/>
      <c r="E925" s="16"/>
      <c r="F925" s="16"/>
      <c r="G925" s="9"/>
      <c r="H925" s="22"/>
    </row>
    <row r="926" spans="3:8" ht="16.5" customHeight="1">
      <c r="C926" s="9"/>
      <c r="D926" s="16"/>
      <c r="E926" s="16"/>
      <c r="F926" s="16"/>
      <c r="G926" s="9"/>
      <c r="H926" s="22"/>
    </row>
    <row r="927" spans="3:8" ht="16.5" customHeight="1">
      <c r="C927" s="9"/>
      <c r="D927" s="16"/>
      <c r="E927" s="16"/>
      <c r="F927" s="16"/>
      <c r="G927" s="9"/>
      <c r="H927" s="22"/>
    </row>
    <row r="928" spans="3:8" ht="16.5" customHeight="1">
      <c r="C928" s="9"/>
      <c r="D928" s="16"/>
      <c r="E928" s="16"/>
      <c r="F928" s="16"/>
      <c r="G928" s="9"/>
      <c r="H928" s="22"/>
    </row>
    <row r="929" spans="3:8" ht="16.5" customHeight="1">
      <c r="C929" s="9"/>
      <c r="D929" s="16"/>
      <c r="E929" s="16"/>
      <c r="F929" s="16"/>
      <c r="G929" s="9"/>
      <c r="H929" s="22"/>
    </row>
    <row r="930" spans="3:8" ht="16.5" customHeight="1">
      <c r="C930" s="9"/>
      <c r="D930" s="16"/>
      <c r="E930" s="16"/>
      <c r="F930" s="16"/>
      <c r="G930" s="9"/>
      <c r="H930" s="22"/>
    </row>
    <row r="931" spans="3:8" ht="16.5" customHeight="1">
      <c r="C931" s="9"/>
      <c r="D931" s="16"/>
      <c r="E931" s="16"/>
      <c r="F931" s="16"/>
      <c r="G931" s="9"/>
      <c r="H931" s="22"/>
    </row>
    <row r="932" spans="3:8" ht="16.5" customHeight="1">
      <c r="C932" s="9"/>
      <c r="D932" s="16"/>
      <c r="E932" s="16"/>
      <c r="F932" s="16"/>
      <c r="G932" s="9"/>
      <c r="H932" s="22"/>
    </row>
    <row r="933" spans="3:8" ht="16.5" customHeight="1">
      <c r="C933" s="9"/>
      <c r="D933" s="16"/>
      <c r="E933" s="16"/>
      <c r="F933" s="16"/>
      <c r="G933" s="9"/>
      <c r="H933" s="22"/>
    </row>
    <row r="934" spans="3:8" ht="16.5" customHeight="1">
      <c r="C934" s="9"/>
      <c r="D934" s="16"/>
      <c r="E934" s="16"/>
      <c r="F934" s="16"/>
      <c r="G934" s="9"/>
      <c r="H934" s="22"/>
    </row>
    <row r="935" spans="3:8" ht="16.5" customHeight="1">
      <c r="C935" s="9"/>
      <c r="D935" s="16"/>
      <c r="E935" s="16"/>
      <c r="F935" s="16"/>
      <c r="G935" s="9"/>
      <c r="H935" s="22"/>
    </row>
    <row r="936" spans="3:8" ht="16.5" customHeight="1">
      <c r="C936" s="9"/>
      <c r="D936" s="16"/>
      <c r="E936" s="16"/>
      <c r="F936" s="16"/>
      <c r="G936" s="9"/>
      <c r="H936" s="22"/>
    </row>
    <row r="937" spans="3:8" ht="16.5" customHeight="1">
      <c r="C937" s="9"/>
      <c r="D937" s="16"/>
      <c r="E937" s="16"/>
      <c r="F937" s="16"/>
      <c r="G937" s="9"/>
      <c r="H937" s="22"/>
    </row>
    <row r="938" spans="3:8" ht="16.5" customHeight="1">
      <c r="C938" s="9"/>
      <c r="D938" s="16"/>
      <c r="E938" s="16"/>
      <c r="F938" s="16"/>
      <c r="G938" s="9"/>
      <c r="H938" s="22"/>
    </row>
    <row r="939" spans="3:8" ht="16.5" customHeight="1">
      <c r="C939" s="9"/>
      <c r="D939" s="16"/>
      <c r="E939" s="16"/>
      <c r="F939" s="16"/>
      <c r="G939" s="9"/>
      <c r="H939" s="22"/>
    </row>
    <row r="940" spans="3:8" ht="16.5" customHeight="1">
      <c r="C940" s="9"/>
      <c r="D940" s="16"/>
      <c r="E940" s="16"/>
      <c r="F940" s="16"/>
      <c r="G940" s="9"/>
      <c r="H940" s="22"/>
    </row>
    <row r="941" spans="3:8" ht="16.5" customHeight="1">
      <c r="C941" s="9"/>
      <c r="D941" s="16"/>
      <c r="E941" s="16"/>
      <c r="F941" s="16"/>
      <c r="G941" s="9"/>
      <c r="H941" s="22"/>
    </row>
    <row r="942" spans="3:8" ht="16.5" customHeight="1">
      <c r="C942" s="9"/>
      <c r="D942" s="16"/>
      <c r="E942" s="16"/>
      <c r="F942" s="16"/>
      <c r="G942" s="9"/>
      <c r="H942" s="22"/>
    </row>
    <row r="943" spans="3:8" ht="16.5" customHeight="1">
      <c r="C943" s="9"/>
      <c r="D943" s="16"/>
      <c r="E943" s="16"/>
      <c r="F943" s="16"/>
      <c r="G943" s="9"/>
      <c r="H943" s="22"/>
    </row>
    <row r="944" spans="3:8" ht="16.5" customHeight="1">
      <c r="C944" s="9"/>
      <c r="D944" s="16"/>
      <c r="E944" s="16"/>
      <c r="F944" s="16"/>
      <c r="G944" s="9"/>
      <c r="H944" s="22"/>
    </row>
    <row r="945" spans="3:8" ht="16.5" customHeight="1">
      <c r="C945" s="9"/>
      <c r="D945" s="16"/>
      <c r="E945" s="16"/>
      <c r="F945" s="16"/>
      <c r="G945" s="9"/>
      <c r="H945" s="22"/>
    </row>
    <row r="946" spans="3:8" ht="16.5" customHeight="1">
      <c r="C946" s="9"/>
      <c r="D946" s="16"/>
      <c r="E946" s="16"/>
      <c r="F946" s="16"/>
      <c r="G946" s="9"/>
      <c r="H946" s="22"/>
    </row>
    <row r="947" spans="3:8" ht="16.5" customHeight="1">
      <c r="C947" s="9"/>
      <c r="D947" s="16"/>
      <c r="E947" s="16"/>
      <c r="F947" s="16"/>
      <c r="G947" s="9"/>
      <c r="H947" s="22"/>
    </row>
    <row r="948" spans="3:8" ht="16.5" customHeight="1">
      <c r="C948" s="9"/>
      <c r="D948" s="16"/>
      <c r="E948" s="16"/>
      <c r="F948" s="16"/>
      <c r="G948" s="9"/>
      <c r="H948" s="22"/>
    </row>
    <row r="949" spans="3:8" ht="16.5" customHeight="1">
      <c r="C949" s="9"/>
      <c r="D949" s="16"/>
      <c r="E949" s="16"/>
      <c r="F949" s="16"/>
      <c r="G949" s="9"/>
      <c r="H949" s="22"/>
    </row>
    <row r="950" spans="3:8" ht="16.5" customHeight="1">
      <c r="C950" s="9"/>
      <c r="D950" s="16"/>
      <c r="E950" s="16"/>
      <c r="F950" s="16"/>
      <c r="G950" s="9"/>
      <c r="H950" s="22"/>
    </row>
    <row r="951" spans="3:8" ht="16.5" customHeight="1">
      <c r="C951" s="9"/>
      <c r="D951" s="16"/>
      <c r="E951" s="16"/>
      <c r="F951" s="16"/>
      <c r="G951" s="9"/>
      <c r="H951" s="22"/>
    </row>
    <row r="952" spans="3:8" ht="16.5" customHeight="1">
      <c r="C952" s="9"/>
      <c r="D952" s="16"/>
      <c r="E952" s="16"/>
      <c r="F952" s="16"/>
      <c r="G952" s="9"/>
      <c r="H952" s="22"/>
    </row>
    <row r="953" spans="3:8" ht="16.5" customHeight="1">
      <c r="C953" s="9"/>
      <c r="D953" s="16"/>
      <c r="E953" s="16"/>
      <c r="F953" s="16"/>
      <c r="G953" s="9"/>
      <c r="H953" s="22"/>
    </row>
    <row r="954" spans="3:8" ht="16.5" customHeight="1">
      <c r="C954" s="9"/>
      <c r="D954" s="16"/>
      <c r="E954" s="16"/>
      <c r="F954" s="16"/>
      <c r="G954" s="9"/>
      <c r="H954" s="22"/>
    </row>
    <row r="955" spans="3:8" ht="16.5" customHeight="1">
      <c r="C955" s="9"/>
      <c r="D955" s="16"/>
      <c r="E955" s="16"/>
      <c r="F955" s="16"/>
      <c r="G955" s="9"/>
      <c r="H955" s="22"/>
    </row>
    <row r="956" spans="3:8" ht="16.5" customHeight="1">
      <c r="C956" s="9"/>
      <c r="D956" s="16"/>
      <c r="E956" s="16"/>
      <c r="F956" s="16"/>
      <c r="G956" s="9"/>
      <c r="H956" s="22"/>
    </row>
    <row r="957" spans="3:8" ht="16.5" customHeight="1">
      <c r="C957" s="9"/>
      <c r="D957" s="16"/>
      <c r="E957" s="16"/>
      <c r="F957" s="16"/>
      <c r="G957" s="9"/>
      <c r="H957" s="22"/>
    </row>
    <row r="958" spans="3:8" ht="16.5" customHeight="1">
      <c r="C958" s="9"/>
      <c r="D958" s="16"/>
      <c r="E958" s="16"/>
      <c r="F958" s="16"/>
      <c r="G958" s="9"/>
      <c r="H958" s="22"/>
    </row>
    <row r="959" spans="3:8" ht="16.5" customHeight="1">
      <c r="C959" s="9"/>
      <c r="D959" s="16"/>
      <c r="E959" s="16"/>
      <c r="F959" s="16"/>
      <c r="G959" s="9"/>
      <c r="H959" s="22"/>
    </row>
    <row r="960" spans="3:8" ht="16.5" customHeight="1">
      <c r="C960" s="9"/>
      <c r="D960" s="16"/>
      <c r="E960" s="16"/>
      <c r="F960" s="16"/>
      <c r="G960" s="9"/>
      <c r="H960" s="22"/>
    </row>
    <row r="961" spans="3:8" ht="16.5" customHeight="1">
      <c r="C961" s="9"/>
      <c r="D961" s="16"/>
      <c r="E961" s="16"/>
      <c r="F961" s="16"/>
      <c r="G961" s="9"/>
      <c r="H961" s="22"/>
    </row>
    <row r="962" spans="3:8" ht="16.5" customHeight="1">
      <c r="C962" s="9"/>
      <c r="D962" s="16"/>
      <c r="E962" s="16"/>
      <c r="F962" s="16"/>
      <c r="G962" s="9"/>
      <c r="H962" s="22"/>
    </row>
    <row r="963" spans="3:8" ht="16.5" customHeight="1">
      <c r="C963" s="9"/>
      <c r="D963" s="16"/>
      <c r="E963" s="16"/>
      <c r="F963" s="16"/>
      <c r="G963" s="9"/>
      <c r="H963" s="22"/>
    </row>
    <row r="964" spans="3:8" ht="16.5" customHeight="1">
      <c r="C964" s="9"/>
      <c r="D964" s="16"/>
      <c r="E964" s="16"/>
      <c r="F964" s="16"/>
      <c r="G964" s="9"/>
      <c r="H964" s="22"/>
    </row>
    <row r="965" spans="3:8" ht="16.5" customHeight="1">
      <c r="C965" s="9"/>
      <c r="D965" s="16"/>
      <c r="E965" s="16"/>
      <c r="F965" s="16"/>
      <c r="G965" s="9"/>
      <c r="H965" s="22"/>
    </row>
    <row r="966" spans="3:8" ht="16.5" customHeight="1">
      <c r="C966" s="9"/>
      <c r="D966" s="16"/>
      <c r="E966" s="16"/>
      <c r="F966" s="16"/>
      <c r="G966" s="9"/>
      <c r="H966" s="22"/>
    </row>
    <row r="967" spans="3:8" ht="16.5" customHeight="1">
      <c r="C967" s="9"/>
      <c r="D967" s="16"/>
      <c r="E967" s="16"/>
      <c r="F967" s="16"/>
      <c r="G967" s="9"/>
      <c r="H967" s="22"/>
    </row>
    <row r="968" spans="3:8" ht="16.5" customHeight="1">
      <c r="C968" s="9"/>
      <c r="D968" s="16"/>
      <c r="E968" s="16"/>
      <c r="F968" s="16"/>
      <c r="G968" s="9"/>
      <c r="H968" s="22"/>
    </row>
    <row r="969" spans="3:8" ht="16.5" customHeight="1">
      <c r="C969" s="9"/>
      <c r="D969" s="16"/>
      <c r="E969" s="16"/>
      <c r="F969" s="16"/>
      <c r="G969" s="9"/>
      <c r="H969" s="22"/>
    </row>
    <row r="970" spans="3:8" ht="16.5" customHeight="1">
      <c r="C970" s="9"/>
      <c r="D970" s="16"/>
      <c r="E970" s="16"/>
      <c r="F970" s="16"/>
      <c r="G970" s="9"/>
      <c r="H970" s="22"/>
    </row>
    <row r="971" spans="3:8" ht="16.5" customHeight="1">
      <c r="C971" s="9"/>
      <c r="D971" s="16"/>
      <c r="E971" s="16"/>
      <c r="F971" s="16"/>
      <c r="G971" s="9"/>
      <c r="H971" s="22"/>
    </row>
    <row r="972" spans="3:8" ht="16.5" customHeight="1">
      <c r="C972" s="9"/>
      <c r="D972" s="16"/>
      <c r="E972" s="16"/>
      <c r="F972" s="16"/>
      <c r="G972" s="9"/>
      <c r="H972" s="22"/>
    </row>
    <row r="973" spans="3:8" ht="16.5" customHeight="1">
      <c r="C973" s="9"/>
      <c r="D973" s="16"/>
      <c r="E973" s="16"/>
      <c r="F973" s="16"/>
      <c r="G973" s="9"/>
      <c r="H973" s="22"/>
    </row>
    <row r="974" spans="3:8" ht="16.5" customHeight="1">
      <c r="C974" s="9"/>
      <c r="D974" s="16"/>
      <c r="E974" s="16"/>
      <c r="F974" s="16"/>
      <c r="G974" s="9"/>
      <c r="H974" s="22"/>
    </row>
    <row r="975" spans="3:8" ht="16.5" customHeight="1">
      <c r="C975" s="9"/>
      <c r="D975" s="16"/>
      <c r="E975" s="16"/>
      <c r="F975" s="16"/>
      <c r="G975" s="9"/>
      <c r="H975" s="22"/>
    </row>
    <row r="976" spans="3:8" ht="16.5" customHeight="1">
      <c r="C976" s="9"/>
      <c r="D976" s="16"/>
      <c r="E976" s="16"/>
      <c r="F976" s="16"/>
      <c r="G976" s="9"/>
      <c r="H976" s="22"/>
    </row>
    <row r="977" spans="3:8" ht="16.5" customHeight="1">
      <c r="C977" s="9"/>
      <c r="D977" s="16"/>
      <c r="E977" s="16"/>
      <c r="F977" s="16"/>
      <c r="G977" s="9"/>
      <c r="H977" s="22"/>
    </row>
    <row r="978" spans="3:8" ht="16.5" customHeight="1">
      <c r="C978" s="9"/>
      <c r="D978" s="16"/>
      <c r="E978" s="16"/>
      <c r="F978" s="16"/>
      <c r="G978" s="9"/>
      <c r="H978" s="22"/>
    </row>
    <row r="979" spans="3:8" ht="16.5" customHeight="1">
      <c r="C979" s="9"/>
      <c r="D979" s="16"/>
      <c r="E979" s="16"/>
      <c r="F979" s="16"/>
      <c r="G979" s="9"/>
      <c r="H979" s="22"/>
    </row>
    <row r="980" spans="3:8" ht="16.5" customHeight="1">
      <c r="C980" s="9"/>
      <c r="D980" s="16"/>
      <c r="E980" s="16"/>
      <c r="F980" s="16"/>
      <c r="G980" s="9"/>
      <c r="H980" s="22"/>
    </row>
    <row r="981" spans="3:8" ht="16.5" customHeight="1">
      <c r="C981" s="9"/>
      <c r="D981" s="16"/>
      <c r="E981" s="16"/>
      <c r="F981" s="16"/>
      <c r="G981" s="9"/>
      <c r="H981" s="22"/>
    </row>
    <row r="982" spans="3:8" ht="16.5" customHeight="1">
      <c r="C982" s="9"/>
      <c r="D982" s="16"/>
      <c r="E982" s="16"/>
      <c r="F982" s="16"/>
      <c r="G982" s="9"/>
      <c r="H982" s="22"/>
    </row>
    <row r="983" spans="3:8" ht="16.5" customHeight="1">
      <c r="C983" s="9"/>
      <c r="D983" s="16"/>
      <c r="E983" s="16"/>
      <c r="F983" s="16"/>
      <c r="G983" s="9"/>
      <c r="H983" s="22"/>
    </row>
    <row r="984" spans="3:8" ht="16.5" customHeight="1">
      <c r="C984" s="9"/>
      <c r="D984" s="16"/>
      <c r="E984" s="16"/>
      <c r="F984" s="16"/>
      <c r="G984" s="9"/>
      <c r="H984" s="22"/>
    </row>
    <row r="985" spans="3:8" ht="16.5" customHeight="1">
      <c r="C985" s="9"/>
      <c r="D985" s="16"/>
      <c r="E985" s="16"/>
      <c r="F985" s="16"/>
      <c r="G985" s="9"/>
      <c r="H985" s="22"/>
    </row>
    <row r="986" spans="3:8" ht="16.5" customHeight="1">
      <c r="C986" s="9"/>
      <c r="D986" s="16"/>
      <c r="E986" s="16"/>
      <c r="F986" s="16"/>
      <c r="G986" s="9"/>
      <c r="H986" s="22"/>
    </row>
    <row r="987" spans="3:8" ht="16.5" customHeight="1">
      <c r="C987" s="9"/>
      <c r="D987" s="16"/>
      <c r="E987" s="16"/>
      <c r="F987" s="16"/>
      <c r="G987" s="9"/>
      <c r="H987" s="22"/>
    </row>
    <row r="988" spans="3:8" ht="16.5" customHeight="1">
      <c r="C988" s="9"/>
      <c r="D988" s="16"/>
      <c r="E988" s="16"/>
      <c r="F988" s="16"/>
      <c r="G988" s="9"/>
      <c r="H988" s="22"/>
    </row>
    <row r="989" spans="3:8" ht="16.5" customHeight="1">
      <c r="C989" s="9"/>
      <c r="D989" s="16"/>
      <c r="E989" s="16"/>
      <c r="F989" s="16"/>
      <c r="G989" s="9"/>
      <c r="H989" s="22"/>
    </row>
    <row r="990" spans="3:8" ht="16.5" customHeight="1">
      <c r="C990" s="9"/>
      <c r="D990" s="16"/>
      <c r="E990" s="16"/>
      <c r="F990" s="16"/>
      <c r="G990" s="9"/>
      <c r="H990" s="22"/>
    </row>
    <row r="991" spans="3:8" ht="16.5" customHeight="1">
      <c r="C991" s="9"/>
      <c r="D991" s="16"/>
      <c r="E991" s="16"/>
      <c r="F991" s="16"/>
      <c r="G991" s="9"/>
      <c r="H991" s="22"/>
    </row>
    <row r="992" spans="3:8" ht="16.5" customHeight="1">
      <c r="C992" s="9"/>
      <c r="D992" s="16"/>
      <c r="E992" s="16"/>
      <c r="F992" s="16"/>
      <c r="G992" s="9"/>
      <c r="H992" s="22"/>
    </row>
    <row r="993" spans="3:8" ht="16.5" customHeight="1">
      <c r="C993" s="9"/>
      <c r="D993" s="16"/>
      <c r="E993" s="16"/>
      <c r="F993" s="16"/>
      <c r="G993" s="9"/>
      <c r="H993" s="22"/>
    </row>
    <row r="994" spans="3:8" ht="16.5" customHeight="1">
      <c r="C994" s="9"/>
      <c r="D994" s="16"/>
      <c r="E994" s="16"/>
      <c r="F994" s="16"/>
      <c r="G994" s="9"/>
      <c r="H994" s="22"/>
    </row>
    <row r="995" spans="3:8" ht="16.5" customHeight="1">
      <c r="C995" s="9"/>
      <c r="D995" s="16"/>
      <c r="E995" s="16"/>
      <c r="F995" s="16"/>
      <c r="G995" s="9"/>
      <c r="H995" s="22"/>
    </row>
    <row r="996" spans="3:8" ht="16.5" customHeight="1">
      <c r="C996" s="9"/>
      <c r="D996" s="16"/>
      <c r="E996" s="16"/>
      <c r="F996" s="16"/>
      <c r="G996" s="9"/>
      <c r="H996" s="22"/>
    </row>
    <row r="997" spans="3:8" ht="16.5" customHeight="1">
      <c r="C997" s="9"/>
      <c r="D997" s="16"/>
      <c r="E997" s="16"/>
      <c r="F997" s="16"/>
      <c r="G997" s="9"/>
      <c r="H997" s="22"/>
    </row>
    <row r="998" spans="3:8" ht="16.5" customHeight="1">
      <c r="C998" s="9"/>
      <c r="D998" s="16"/>
      <c r="E998" s="16"/>
      <c r="F998" s="16"/>
      <c r="G998" s="9"/>
      <c r="H998" s="22"/>
    </row>
    <row r="999" spans="3:8" ht="16.5" customHeight="1">
      <c r="C999" s="9"/>
      <c r="D999" s="16"/>
      <c r="E999" s="16"/>
      <c r="F999" s="16"/>
      <c r="G999" s="9"/>
      <c r="H999" s="22"/>
    </row>
    <row r="1000" spans="3:8" ht="16.5" customHeight="1">
      <c r="C1000" s="9"/>
      <c r="D1000" s="16"/>
      <c r="E1000" s="16"/>
      <c r="F1000" s="16"/>
      <c r="G1000" s="9"/>
      <c r="H1000" s="22"/>
    </row>
    <row r="1001" spans="3:8" ht="16.5" customHeight="1">
      <c r="C1001" s="9"/>
      <c r="D1001" s="16"/>
      <c r="E1001" s="16"/>
      <c r="F1001" s="16"/>
      <c r="G1001" s="9"/>
      <c r="H1001" s="22"/>
    </row>
    <row r="1002" spans="3:8" ht="16.5" customHeight="1">
      <c r="C1002" s="9"/>
      <c r="D1002" s="16"/>
      <c r="E1002" s="16"/>
      <c r="F1002" s="16"/>
      <c r="G1002" s="9"/>
      <c r="H1002" s="22"/>
    </row>
    <row r="1003" spans="3:8" ht="16.5" customHeight="1">
      <c r="C1003" s="9"/>
      <c r="D1003" s="16"/>
      <c r="E1003" s="16"/>
      <c r="F1003" s="16"/>
      <c r="G1003" s="9"/>
      <c r="H1003" s="22"/>
    </row>
    <row r="1004" spans="3:8" ht="16.5" customHeight="1">
      <c r="C1004" s="9"/>
      <c r="D1004" s="16"/>
      <c r="E1004" s="16"/>
      <c r="F1004" s="16"/>
      <c r="G1004" s="9"/>
      <c r="H1004" s="22"/>
    </row>
    <row r="1005" spans="3:8" ht="16.5" customHeight="1">
      <c r="C1005" s="9"/>
      <c r="D1005" s="16"/>
      <c r="E1005" s="16"/>
      <c r="F1005" s="16"/>
      <c r="G1005" s="9"/>
      <c r="H1005" s="22"/>
    </row>
    <row r="1006" spans="3:8" ht="16.5" customHeight="1">
      <c r="C1006" s="9"/>
      <c r="D1006" s="16"/>
      <c r="E1006" s="16"/>
      <c r="F1006" s="16"/>
      <c r="G1006" s="9"/>
      <c r="H1006" s="22"/>
    </row>
    <row r="1007" spans="3:8" ht="16.5" customHeight="1">
      <c r="C1007" s="9"/>
      <c r="D1007" s="16"/>
      <c r="E1007" s="16"/>
      <c r="F1007" s="16"/>
      <c r="G1007" s="9"/>
      <c r="H1007" s="22"/>
    </row>
    <row r="1008" spans="3:8" ht="16.5" customHeight="1">
      <c r="C1008" s="9"/>
      <c r="D1008" s="16"/>
      <c r="E1008" s="16"/>
      <c r="F1008" s="16"/>
      <c r="G1008" s="9"/>
      <c r="H1008" s="22"/>
    </row>
    <row r="1009" spans="3:8" ht="16.5" customHeight="1">
      <c r="C1009" s="9"/>
      <c r="D1009" s="16"/>
      <c r="E1009" s="16"/>
      <c r="F1009" s="16"/>
      <c r="G1009" s="9"/>
      <c r="H1009" s="22"/>
    </row>
    <row r="1010" spans="3:8" ht="16.5" customHeight="1">
      <c r="C1010" s="9"/>
      <c r="D1010" s="16"/>
      <c r="E1010" s="16"/>
      <c r="F1010" s="16"/>
      <c r="G1010" s="9"/>
      <c r="H1010" s="22"/>
    </row>
    <row r="1011" spans="3:8" ht="16.5" customHeight="1">
      <c r="C1011" s="9"/>
      <c r="D1011" s="16"/>
      <c r="E1011" s="16"/>
      <c r="F1011" s="16"/>
      <c r="G1011" s="9"/>
      <c r="H1011" s="22"/>
    </row>
    <row r="1012" spans="3:8" ht="16.5" customHeight="1">
      <c r="C1012" s="9"/>
      <c r="D1012" s="16"/>
      <c r="E1012" s="16"/>
      <c r="F1012" s="16"/>
      <c r="G1012" s="9"/>
      <c r="H1012" s="22"/>
    </row>
    <row r="1013" spans="3:8" ht="16.5" customHeight="1">
      <c r="C1013" s="9"/>
      <c r="D1013" s="16"/>
      <c r="E1013" s="16"/>
      <c r="F1013" s="16"/>
      <c r="G1013" s="9"/>
      <c r="H1013" s="22"/>
    </row>
    <row r="1014" spans="3:8" ht="16.5" customHeight="1">
      <c r="C1014" s="9"/>
      <c r="D1014" s="16"/>
      <c r="E1014" s="16"/>
      <c r="F1014" s="16"/>
      <c r="G1014" s="9"/>
      <c r="H1014" s="22"/>
    </row>
    <row r="1015" spans="3:8" ht="16.5" customHeight="1">
      <c r="C1015" s="9"/>
      <c r="D1015" s="16"/>
      <c r="E1015" s="16"/>
      <c r="F1015" s="16"/>
      <c r="G1015" s="9"/>
      <c r="H1015" s="22"/>
    </row>
    <row r="1016" spans="3:8" ht="16.5" customHeight="1">
      <c r="C1016" s="9"/>
      <c r="D1016" s="16"/>
      <c r="E1016" s="16"/>
      <c r="F1016" s="16"/>
      <c r="G1016" s="9"/>
      <c r="H1016" s="22"/>
    </row>
    <row r="1017" spans="3:8" ht="16.5" customHeight="1">
      <c r="C1017" s="9"/>
      <c r="D1017" s="16"/>
      <c r="E1017" s="16"/>
      <c r="F1017" s="16"/>
      <c r="G1017" s="9"/>
      <c r="H1017" s="22"/>
    </row>
    <row r="1018" spans="3:8" ht="16.5" customHeight="1">
      <c r="C1018" s="9"/>
      <c r="D1018" s="16"/>
      <c r="E1018" s="16"/>
      <c r="F1018" s="16"/>
      <c r="G1018" s="9"/>
      <c r="H1018" s="22"/>
    </row>
    <row r="1019" spans="3:8" ht="16.5" customHeight="1">
      <c r="C1019" s="9"/>
      <c r="D1019" s="16"/>
      <c r="E1019" s="16"/>
      <c r="F1019" s="16"/>
      <c r="G1019" s="9"/>
      <c r="H1019" s="22"/>
    </row>
    <row r="1020" spans="3:8" ht="16.5" customHeight="1">
      <c r="C1020" s="9"/>
      <c r="D1020" s="16"/>
      <c r="E1020" s="16"/>
      <c r="F1020" s="16"/>
      <c r="G1020" s="9"/>
      <c r="H1020" s="22"/>
    </row>
    <row r="1021" spans="3:8" ht="16.5" customHeight="1">
      <c r="C1021" s="9"/>
      <c r="D1021" s="16"/>
      <c r="E1021" s="16"/>
      <c r="F1021" s="16"/>
      <c r="G1021" s="9"/>
      <c r="H1021" s="22"/>
    </row>
    <row r="1022" spans="3:8" ht="16.5" customHeight="1">
      <c r="C1022" s="9"/>
      <c r="D1022" s="16"/>
      <c r="E1022" s="16"/>
      <c r="F1022" s="16"/>
      <c r="G1022" s="9"/>
      <c r="H1022" s="22"/>
    </row>
    <row r="1023" spans="3:8" ht="16.5" customHeight="1">
      <c r="C1023" s="9"/>
      <c r="D1023" s="16"/>
      <c r="E1023" s="16"/>
      <c r="F1023" s="16"/>
      <c r="G1023" s="9"/>
      <c r="H1023" s="22"/>
    </row>
    <row r="1024" spans="3:8" ht="16.5" customHeight="1">
      <c r="C1024" s="9"/>
      <c r="D1024" s="16"/>
      <c r="E1024" s="16"/>
      <c r="F1024" s="16"/>
      <c r="G1024" s="9"/>
      <c r="H1024" s="22"/>
    </row>
    <row r="1025" spans="3:8" ht="16.5" customHeight="1">
      <c r="C1025" s="9"/>
      <c r="D1025" s="16"/>
      <c r="E1025" s="16"/>
      <c r="F1025" s="16"/>
      <c r="G1025" s="9"/>
      <c r="H1025" s="22"/>
    </row>
    <row r="1026" spans="3:8" ht="16.5" customHeight="1">
      <c r="C1026" s="9"/>
      <c r="D1026" s="16"/>
      <c r="E1026" s="16"/>
      <c r="F1026" s="16"/>
      <c r="G1026" s="9"/>
      <c r="H1026" s="22"/>
    </row>
    <row r="1027" spans="3:8" ht="16.5" customHeight="1">
      <c r="C1027" s="9"/>
      <c r="D1027" s="16"/>
      <c r="E1027" s="16"/>
      <c r="F1027" s="16"/>
      <c r="G1027" s="9"/>
      <c r="H1027" s="22"/>
    </row>
    <row r="1028" spans="3:8" ht="16.5" customHeight="1">
      <c r="C1028" s="9"/>
      <c r="D1028" s="16"/>
      <c r="E1028" s="16"/>
      <c r="F1028" s="16"/>
      <c r="G1028" s="9"/>
      <c r="H1028" s="22"/>
    </row>
    <row r="1029" spans="3:8" ht="16.5" customHeight="1">
      <c r="C1029" s="9"/>
      <c r="D1029" s="16"/>
      <c r="E1029" s="16"/>
      <c r="F1029" s="16"/>
      <c r="G1029" s="9"/>
      <c r="H1029" s="22"/>
    </row>
    <row r="1030" spans="3:8" ht="16.5" customHeight="1">
      <c r="C1030" s="9"/>
      <c r="D1030" s="16"/>
      <c r="E1030" s="16"/>
      <c r="F1030" s="16"/>
      <c r="G1030" s="9"/>
      <c r="H1030" s="22"/>
    </row>
    <row r="1031" spans="3:8" ht="16.5" customHeight="1">
      <c r="C1031" s="9"/>
      <c r="D1031" s="16"/>
      <c r="E1031" s="16"/>
      <c r="F1031" s="16"/>
      <c r="G1031" s="9"/>
      <c r="H1031" s="22"/>
    </row>
    <row r="1032" spans="3:8" ht="16.5" customHeight="1">
      <c r="C1032" s="9"/>
      <c r="D1032" s="16"/>
      <c r="E1032" s="16"/>
      <c r="F1032" s="16"/>
      <c r="G1032" s="9"/>
      <c r="H1032" s="22"/>
    </row>
    <row r="1033" spans="3:8" ht="16.5" customHeight="1">
      <c r="C1033" s="9"/>
      <c r="D1033" s="16"/>
      <c r="E1033" s="16"/>
      <c r="F1033" s="16"/>
      <c r="G1033" s="9"/>
      <c r="H1033" s="22"/>
    </row>
    <row r="1034" spans="3:8" ht="16.5" customHeight="1">
      <c r="C1034" s="9"/>
      <c r="D1034" s="16"/>
      <c r="E1034" s="16"/>
      <c r="F1034" s="16"/>
      <c r="G1034" s="9"/>
      <c r="H1034" s="22"/>
    </row>
    <row r="1035" spans="3:8" ht="16.5" customHeight="1">
      <c r="C1035" s="9"/>
      <c r="D1035" s="16"/>
      <c r="E1035" s="16"/>
      <c r="F1035" s="16"/>
      <c r="G1035" s="9"/>
      <c r="H1035" s="22"/>
    </row>
    <row r="1036" spans="3:8" ht="16.5" customHeight="1">
      <c r="C1036" s="9"/>
      <c r="D1036" s="16"/>
      <c r="E1036" s="16"/>
      <c r="F1036" s="16"/>
      <c r="G1036" s="9"/>
      <c r="H1036" s="22"/>
    </row>
    <row r="1037" spans="3:8" ht="16.5" customHeight="1">
      <c r="C1037" s="9"/>
      <c r="D1037" s="16"/>
      <c r="E1037" s="16"/>
      <c r="F1037" s="16"/>
      <c r="G1037" s="9"/>
      <c r="H1037" s="22"/>
    </row>
    <row r="1038" spans="3:8" ht="16.5" customHeight="1">
      <c r="C1038" s="9"/>
      <c r="D1038" s="16"/>
      <c r="E1038" s="16"/>
      <c r="F1038" s="16"/>
      <c r="G1038" s="9"/>
      <c r="H1038" s="22"/>
    </row>
    <row r="1039" spans="3:8" ht="16.5" customHeight="1">
      <c r="C1039" s="9"/>
      <c r="D1039" s="16"/>
      <c r="E1039" s="16"/>
      <c r="F1039" s="16"/>
      <c r="G1039" s="9"/>
      <c r="H1039" s="22"/>
    </row>
    <row r="1040" spans="3:8" ht="16.5" customHeight="1">
      <c r="C1040" s="9"/>
      <c r="D1040" s="16"/>
      <c r="E1040" s="16"/>
      <c r="F1040" s="16"/>
      <c r="G1040" s="9"/>
      <c r="H1040" s="22"/>
    </row>
    <row r="1041" spans="3:8" ht="16.5" customHeight="1">
      <c r="C1041" s="9"/>
      <c r="D1041" s="16"/>
      <c r="E1041" s="16"/>
      <c r="F1041" s="16"/>
      <c r="G1041" s="9"/>
      <c r="H1041" s="22"/>
    </row>
    <row r="1042" spans="3:8" ht="16.5" customHeight="1">
      <c r="C1042" s="9"/>
      <c r="D1042" s="16"/>
      <c r="E1042" s="16"/>
      <c r="F1042" s="16"/>
      <c r="G1042" s="9"/>
      <c r="H1042" s="22"/>
    </row>
    <row r="1043" spans="3:8" ht="16.5" customHeight="1">
      <c r="C1043" s="9"/>
      <c r="D1043" s="16"/>
      <c r="E1043" s="16"/>
      <c r="F1043" s="16"/>
      <c r="G1043" s="9"/>
      <c r="H1043" s="22"/>
    </row>
    <row r="1044" spans="3:8" ht="16.5" customHeight="1">
      <c r="C1044" s="9"/>
      <c r="D1044" s="16"/>
      <c r="E1044" s="16"/>
      <c r="F1044" s="16"/>
      <c r="G1044" s="9"/>
      <c r="H1044" s="22"/>
    </row>
    <row r="1045" spans="3:8" ht="16.5" customHeight="1">
      <c r="C1045" s="9"/>
      <c r="D1045" s="16"/>
      <c r="E1045" s="16"/>
      <c r="F1045" s="16"/>
      <c r="G1045" s="9"/>
      <c r="H1045" s="22"/>
    </row>
    <row r="1046" spans="3:8" ht="16.5" customHeight="1">
      <c r="C1046" s="9"/>
      <c r="D1046" s="16"/>
      <c r="E1046" s="16"/>
      <c r="F1046" s="16"/>
      <c r="G1046" s="9"/>
      <c r="H1046" s="22"/>
    </row>
    <row r="1047" spans="3:8" ht="16.5" customHeight="1">
      <c r="C1047" s="9"/>
      <c r="D1047" s="16"/>
      <c r="E1047" s="16"/>
      <c r="F1047" s="16"/>
      <c r="G1047" s="9"/>
      <c r="H1047" s="22"/>
    </row>
    <row r="1048" spans="3:8" ht="16.5" customHeight="1">
      <c r="C1048" s="9"/>
      <c r="D1048" s="16"/>
      <c r="E1048" s="16"/>
      <c r="F1048" s="16"/>
      <c r="G1048" s="9"/>
      <c r="H1048" s="22"/>
    </row>
    <row r="1049" spans="3:8" ht="16.5" customHeight="1">
      <c r="C1049" s="9"/>
      <c r="D1049" s="16"/>
      <c r="E1049" s="16"/>
      <c r="F1049" s="16"/>
      <c r="G1049" s="9"/>
      <c r="H1049" s="22"/>
    </row>
    <row r="1050" spans="3:8" ht="16.5" customHeight="1">
      <c r="C1050" s="9"/>
      <c r="D1050" s="16"/>
      <c r="E1050" s="16"/>
      <c r="F1050" s="16"/>
      <c r="G1050" s="9"/>
      <c r="H1050" s="22"/>
    </row>
    <row r="1051" spans="3:8" ht="16.5" customHeight="1">
      <c r="C1051" s="9"/>
      <c r="D1051" s="16"/>
      <c r="E1051" s="16"/>
      <c r="F1051" s="16"/>
      <c r="G1051" s="9"/>
      <c r="H1051" s="22"/>
    </row>
    <row r="1052" spans="3:8" ht="16.5" customHeight="1">
      <c r="C1052" s="9"/>
      <c r="D1052" s="16"/>
      <c r="E1052" s="16"/>
      <c r="F1052" s="16"/>
      <c r="G1052" s="9"/>
      <c r="H1052" s="22"/>
    </row>
    <row r="1053" spans="3:8" ht="16.5" customHeight="1">
      <c r="C1053" s="9"/>
      <c r="D1053" s="16"/>
      <c r="E1053" s="16"/>
      <c r="F1053" s="16"/>
      <c r="G1053" s="9"/>
      <c r="H1053" s="22"/>
    </row>
    <row r="1054" spans="3:8" ht="16.5" customHeight="1">
      <c r="C1054" s="9"/>
      <c r="D1054" s="16"/>
      <c r="E1054" s="16"/>
      <c r="F1054" s="16"/>
      <c r="G1054" s="9"/>
      <c r="H1054" s="22"/>
    </row>
    <row r="1055" spans="3:8" ht="16.5" customHeight="1">
      <c r="C1055" s="9"/>
      <c r="D1055" s="16"/>
      <c r="E1055" s="16"/>
      <c r="F1055" s="16"/>
      <c r="G1055" s="9"/>
      <c r="H1055" s="22"/>
    </row>
    <row r="1056" spans="3:8" ht="16.5" customHeight="1">
      <c r="C1056" s="9"/>
      <c r="D1056" s="16"/>
      <c r="E1056" s="16"/>
      <c r="F1056" s="16"/>
      <c r="G1056" s="9"/>
      <c r="H1056" s="22"/>
    </row>
    <row r="1057" spans="3:8" ht="16.5" customHeight="1">
      <c r="C1057" s="9"/>
      <c r="D1057" s="16"/>
      <c r="E1057" s="16"/>
      <c r="F1057" s="16"/>
      <c r="G1057" s="9"/>
      <c r="H1057" s="22"/>
    </row>
    <row r="1058" spans="3:8" ht="16.5" customHeight="1">
      <c r="C1058" s="9"/>
      <c r="D1058" s="16"/>
      <c r="E1058" s="16"/>
      <c r="F1058" s="16"/>
      <c r="G1058" s="9"/>
      <c r="H1058" s="22"/>
    </row>
    <row r="1059" spans="3:8" ht="16.5" customHeight="1">
      <c r="C1059" s="9"/>
      <c r="D1059" s="16"/>
      <c r="E1059" s="16"/>
      <c r="F1059" s="16"/>
      <c r="G1059" s="9"/>
      <c r="H1059" s="22"/>
    </row>
    <row r="1060" spans="3:8" ht="16.5" customHeight="1">
      <c r="C1060" s="9"/>
      <c r="D1060" s="16"/>
      <c r="E1060" s="16"/>
      <c r="F1060" s="16"/>
      <c r="G1060" s="9"/>
      <c r="H1060" s="22"/>
    </row>
    <row r="1061" spans="3:8" ht="16.5" customHeight="1">
      <c r="C1061" s="9"/>
      <c r="D1061" s="16"/>
      <c r="E1061" s="16"/>
      <c r="F1061" s="16"/>
      <c r="G1061" s="9"/>
      <c r="H1061" s="22"/>
    </row>
    <row r="1062" spans="3:8" ht="16.5" customHeight="1">
      <c r="C1062" s="9"/>
      <c r="D1062" s="16"/>
      <c r="E1062" s="16"/>
      <c r="F1062" s="16"/>
      <c r="G1062" s="9"/>
      <c r="H1062" s="22"/>
    </row>
    <row r="1063" spans="3:8" ht="16.5" customHeight="1">
      <c r="C1063" s="9"/>
      <c r="D1063" s="16"/>
      <c r="E1063" s="16"/>
      <c r="F1063" s="16"/>
      <c r="G1063" s="9"/>
      <c r="H1063" s="22"/>
    </row>
    <row r="1064" spans="3:8" ht="16.5" customHeight="1">
      <c r="C1064" s="9"/>
      <c r="D1064" s="16"/>
      <c r="E1064" s="16"/>
      <c r="F1064" s="16"/>
      <c r="G1064" s="9"/>
      <c r="H1064" s="22"/>
    </row>
    <row r="1065" spans="3:8" ht="16.5" customHeight="1">
      <c r="C1065" s="9"/>
      <c r="D1065" s="16"/>
      <c r="E1065" s="16"/>
      <c r="F1065" s="16"/>
      <c r="G1065" s="9"/>
      <c r="H1065" s="22"/>
    </row>
    <row r="1066" spans="3:8" ht="16.5" customHeight="1">
      <c r="C1066" s="9"/>
      <c r="D1066" s="16"/>
      <c r="E1066" s="16"/>
      <c r="F1066" s="16"/>
      <c r="G1066" s="9"/>
      <c r="H1066" s="22"/>
    </row>
    <row r="1067" spans="3:8" ht="16.5" customHeight="1">
      <c r="C1067" s="9"/>
      <c r="D1067" s="16"/>
      <c r="E1067" s="16"/>
      <c r="F1067" s="16"/>
      <c r="G1067" s="9"/>
      <c r="H1067" s="22"/>
    </row>
    <row r="1068" spans="3:8" ht="16.5" customHeight="1">
      <c r="C1068" s="9"/>
      <c r="D1068" s="16"/>
      <c r="E1068" s="16"/>
      <c r="F1068" s="16"/>
      <c r="G1068" s="9"/>
      <c r="H1068" s="22"/>
    </row>
    <row r="1069" spans="3:8" ht="16.5" customHeight="1">
      <c r="C1069" s="9"/>
      <c r="D1069" s="16"/>
      <c r="E1069" s="16"/>
      <c r="F1069" s="16"/>
      <c r="G1069" s="9"/>
      <c r="H1069" s="22"/>
    </row>
    <row r="1070" spans="3:8" ht="16.5" customHeight="1">
      <c r="C1070" s="9"/>
      <c r="D1070" s="16"/>
      <c r="E1070" s="16"/>
      <c r="F1070" s="16"/>
      <c r="G1070" s="9"/>
      <c r="H1070" s="22"/>
    </row>
    <row r="1071" spans="3:8" ht="16.5" customHeight="1">
      <c r="C1071" s="9"/>
      <c r="D1071" s="16"/>
      <c r="E1071" s="16"/>
      <c r="F1071" s="16"/>
      <c r="G1071" s="9"/>
      <c r="H1071" s="22"/>
    </row>
    <row r="1072" spans="3:8" ht="16.5" customHeight="1">
      <c r="C1072" s="9"/>
      <c r="D1072" s="16"/>
      <c r="E1072" s="16"/>
      <c r="F1072" s="16"/>
      <c r="G1072" s="9"/>
      <c r="H1072" s="22"/>
    </row>
    <row r="1073" spans="3:8" ht="16.5" customHeight="1">
      <c r="C1073" s="9"/>
      <c r="D1073" s="16"/>
      <c r="E1073" s="16"/>
      <c r="F1073" s="16"/>
      <c r="G1073" s="9"/>
      <c r="H1073" s="22"/>
    </row>
    <row r="1074" spans="3:8" ht="16.5" customHeight="1">
      <c r="C1074" s="9"/>
      <c r="D1074" s="16"/>
      <c r="E1074" s="16"/>
      <c r="F1074" s="16"/>
      <c r="G1074" s="9"/>
      <c r="H1074" s="22"/>
    </row>
    <row r="1075" spans="3:8" ht="16.5" customHeight="1">
      <c r="C1075" s="9"/>
      <c r="D1075" s="16"/>
      <c r="E1075" s="16"/>
      <c r="F1075" s="16"/>
      <c r="G1075" s="9"/>
      <c r="H1075" s="22"/>
    </row>
    <row r="1076" spans="3:8" ht="16.5" customHeight="1">
      <c r="C1076" s="9"/>
      <c r="D1076" s="16"/>
      <c r="E1076" s="16"/>
      <c r="F1076" s="16"/>
      <c r="G1076" s="9"/>
      <c r="H1076" s="22"/>
    </row>
    <row r="1077" spans="3:8" ht="16.5" customHeight="1">
      <c r="C1077" s="9"/>
      <c r="D1077" s="16"/>
      <c r="E1077" s="16"/>
      <c r="F1077" s="16"/>
      <c r="G1077" s="9"/>
      <c r="H1077" s="22"/>
    </row>
    <row r="1078" spans="3:8" ht="16.5" customHeight="1">
      <c r="C1078" s="9"/>
      <c r="D1078" s="16"/>
      <c r="E1078" s="16"/>
      <c r="F1078" s="16"/>
      <c r="G1078" s="9"/>
      <c r="H1078" s="22"/>
    </row>
    <row r="1079" spans="3:8" ht="16.5" customHeight="1">
      <c r="C1079" s="9"/>
      <c r="D1079" s="16"/>
      <c r="E1079" s="16"/>
      <c r="F1079" s="16"/>
      <c r="G1079" s="9"/>
      <c r="H1079" s="22"/>
    </row>
    <row r="1080" spans="3:8" ht="16.5" customHeight="1">
      <c r="C1080" s="9"/>
      <c r="D1080" s="16"/>
      <c r="E1080" s="16"/>
      <c r="F1080" s="16"/>
      <c r="G1080" s="9"/>
      <c r="H1080" s="22"/>
    </row>
    <row r="1081" spans="3:8" ht="16.5" customHeight="1">
      <c r="C1081" s="9"/>
      <c r="D1081" s="16"/>
      <c r="E1081" s="16"/>
      <c r="F1081" s="16"/>
      <c r="G1081" s="9"/>
      <c r="H1081" s="22"/>
    </row>
  </sheetData>
  <mergeCells count="10">
    <mergeCell ref="J58:J59"/>
    <mergeCell ref="J50:J51"/>
    <mergeCell ref="J48:J49"/>
    <mergeCell ref="B2:J2"/>
    <mergeCell ref="J3:J4"/>
    <mergeCell ref="B3:B4"/>
    <mergeCell ref="D3:F4"/>
    <mergeCell ref="G3:G4"/>
    <mergeCell ref="H3:H4"/>
    <mergeCell ref="I3:I4"/>
  </mergeCells>
  <phoneticPr fontId="11" type="noConversion"/>
  <printOptions horizontalCentered="1" verticalCentered="1"/>
  <pageMargins left="0.47244094488188981" right="0.19685039370078741" top="0.98425196850393704" bottom="0.82677165354330717" header="0.59055118110236227" footer="0.39370078740157483"/>
  <pageSetup paperSize="9" scale="67" firstPageNumber="1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6"/>
  <sheetViews>
    <sheetView view="pageBreakPreview" zoomScaleNormal="100" zoomScaleSheetLayoutView="100" zoomScalePageLayoutView="80" workbookViewId="0">
      <selection activeCell="J67" sqref="J67"/>
    </sheetView>
  </sheetViews>
  <sheetFormatPr defaultRowHeight="12.75"/>
  <cols>
    <col min="1" max="1" width="6.85546875" customWidth="1"/>
    <col min="2" max="2" width="8.140625" customWidth="1"/>
    <col min="3" max="3" width="9.5703125" customWidth="1"/>
    <col min="4" max="4" width="19.5703125" customWidth="1"/>
    <col min="5" max="5" width="17.28515625" customWidth="1"/>
    <col min="6" max="6" width="22.28515625" customWidth="1"/>
    <col min="7" max="7" width="9.140625" style="52" customWidth="1"/>
    <col min="8" max="8" width="13.28515625" customWidth="1"/>
    <col min="9" max="9" width="14.28515625" customWidth="1"/>
    <col min="10" max="10" width="17.42578125" customWidth="1"/>
  </cols>
  <sheetData>
    <row r="1" spans="2:10" s="1" customFormat="1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s="1" customFormat="1" ht="15.75" thickBot="1">
      <c r="B2" s="425" t="s">
        <v>219</v>
      </c>
      <c r="C2" s="389"/>
      <c r="D2" s="389"/>
      <c r="E2" s="389"/>
      <c r="F2" s="389"/>
      <c r="G2" s="389"/>
      <c r="H2" s="389"/>
      <c r="I2" s="389"/>
      <c r="J2" s="389"/>
    </row>
    <row r="3" spans="2:10" ht="15.4" customHeight="1" thickTop="1">
      <c r="B3" s="399" t="s">
        <v>59</v>
      </c>
      <c r="C3" s="225" t="s">
        <v>13</v>
      </c>
      <c r="D3" s="407" t="s">
        <v>1</v>
      </c>
      <c r="E3" s="407"/>
      <c r="F3" s="407"/>
      <c r="G3" s="407" t="s">
        <v>2</v>
      </c>
      <c r="H3" s="407" t="s">
        <v>3</v>
      </c>
      <c r="I3" s="407" t="s">
        <v>4</v>
      </c>
      <c r="J3" s="397" t="s">
        <v>5</v>
      </c>
    </row>
    <row r="4" spans="2:10" ht="15.4" customHeight="1">
      <c r="B4" s="400"/>
      <c r="C4" s="130" t="s">
        <v>14</v>
      </c>
      <c r="D4" s="408"/>
      <c r="E4" s="408"/>
      <c r="F4" s="408"/>
      <c r="G4" s="408"/>
      <c r="H4" s="432"/>
      <c r="I4" s="432"/>
      <c r="J4" s="398"/>
    </row>
    <row r="5" spans="2:10" ht="15.4" customHeight="1">
      <c r="B5" s="216"/>
      <c r="C5" s="331" t="s">
        <v>15</v>
      </c>
      <c r="D5" s="133"/>
      <c r="E5" s="134"/>
      <c r="F5" s="135"/>
      <c r="G5" s="158"/>
      <c r="H5" s="159"/>
      <c r="I5" s="160"/>
      <c r="J5" s="340"/>
    </row>
    <row r="6" spans="2:10" ht="15.4" customHeight="1">
      <c r="B6" s="216">
        <v>5</v>
      </c>
      <c r="C6" s="132" t="s">
        <v>66</v>
      </c>
      <c r="D6" s="140" t="s">
        <v>69</v>
      </c>
      <c r="E6" s="141"/>
      <c r="F6" s="355"/>
      <c r="G6" s="293"/>
      <c r="H6" s="137"/>
      <c r="I6" s="139"/>
      <c r="J6" s="341"/>
    </row>
    <row r="7" spans="2:10" ht="15.4" customHeight="1">
      <c r="B7" s="216">
        <v>5.0999999999999996</v>
      </c>
      <c r="C7" s="131"/>
      <c r="D7" s="140" t="s">
        <v>44</v>
      </c>
      <c r="E7" s="147"/>
      <c r="F7" s="334"/>
      <c r="G7" s="293"/>
      <c r="H7" s="137"/>
      <c r="I7" s="139"/>
      <c r="J7" s="341"/>
    </row>
    <row r="8" spans="2:10" ht="15.4" customHeight="1">
      <c r="B8" s="216"/>
      <c r="C8" s="131"/>
      <c r="D8" s="146"/>
      <c r="E8" s="147"/>
      <c r="F8" s="334"/>
      <c r="G8" s="293"/>
      <c r="H8" s="137"/>
      <c r="I8" s="139"/>
      <c r="J8" s="341"/>
    </row>
    <row r="9" spans="2:10" ht="15.4" customHeight="1">
      <c r="B9" s="229"/>
      <c r="C9" s="131" t="s">
        <v>45</v>
      </c>
      <c r="D9" s="146" t="s">
        <v>86</v>
      </c>
      <c r="E9" s="147"/>
      <c r="F9" s="334"/>
      <c r="G9" s="293"/>
      <c r="H9" s="137"/>
      <c r="I9" s="139"/>
      <c r="J9" s="342"/>
    </row>
    <row r="10" spans="2:10" ht="15.4" customHeight="1">
      <c r="B10" s="216"/>
      <c r="C10" s="131"/>
      <c r="D10" s="146" t="s">
        <v>147</v>
      </c>
      <c r="E10" s="147"/>
      <c r="F10" s="334"/>
      <c r="G10" s="293"/>
      <c r="H10" s="137"/>
      <c r="I10" s="139"/>
      <c r="J10" s="341"/>
    </row>
    <row r="11" spans="2:10" ht="15.4" customHeight="1">
      <c r="B11" s="216"/>
      <c r="C11" s="131"/>
      <c r="D11" s="146"/>
      <c r="E11" s="147"/>
      <c r="F11" s="334"/>
      <c r="G11" s="293"/>
      <c r="H11" s="137"/>
      <c r="I11" s="139"/>
      <c r="J11" s="341"/>
    </row>
    <row r="12" spans="2:10" ht="15.4" customHeight="1">
      <c r="B12" s="216"/>
      <c r="C12" s="131"/>
      <c r="D12" s="146" t="s">
        <v>232</v>
      </c>
      <c r="E12" s="147"/>
      <c r="F12" s="334"/>
      <c r="G12" s="293" t="s">
        <v>7</v>
      </c>
      <c r="H12" s="137">
        <f>'1200C'!H10</f>
        <v>2603</v>
      </c>
      <c r="I12" s="139"/>
      <c r="J12" s="341"/>
    </row>
    <row r="13" spans="2:10" ht="15.4" customHeight="1">
      <c r="B13" s="216"/>
      <c r="C13" s="131"/>
      <c r="D13" s="146"/>
      <c r="E13" s="147"/>
      <c r="F13" s="334"/>
      <c r="G13" s="293"/>
      <c r="H13" s="137"/>
      <c r="I13" s="139"/>
      <c r="J13" s="341"/>
    </row>
    <row r="14" spans="2:10" ht="15.4" customHeight="1">
      <c r="B14" s="216"/>
      <c r="C14" s="131"/>
      <c r="D14" s="146" t="s">
        <v>240</v>
      </c>
      <c r="E14" s="147"/>
      <c r="F14" s="334"/>
      <c r="G14" s="293"/>
      <c r="H14" s="137"/>
      <c r="I14" s="139"/>
      <c r="J14" s="341" t="s">
        <v>117</v>
      </c>
    </row>
    <row r="15" spans="2:10" ht="15.4" customHeight="1">
      <c r="B15" s="216"/>
      <c r="C15" s="131"/>
      <c r="D15" s="146"/>
      <c r="E15" s="147"/>
      <c r="F15" s="334"/>
      <c r="G15" s="293"/>
      <c r="H15" s="137"/>
      <c r="I15" s="139"/>
      <c r="J15" s="342"/>
    </row>
    <row r="16" spans="2:10" ht="15.4" customHeight="1">
      <c r="B16" s="216" t="s">
        <v>148</v>
      </c>
      <c r="C16" s="131"/>
      <c r="D16" s="146" t="s">
        <v>210</v>
      </c>
      <c r="E16" s="147"/>
      <c r="F16" s="334"/>
      <c r="G16" s="293" t="s">
        <v>7</v>
      </c>
      <c r="H16" s="137"/>
      <c r="I16" s="139"/>
      <c r="J16" s="341" t="s">
        <v>117</v>
      </c>
    </row>
    <row r="17" spans="2:10" ht="15.4" customHeight="1">
      <c r="B17" s="216"/>
      <c r="C17" s="131"/>
      <c r="D17" s="146"/>
      <c r="E17" s="147"/>
      <c r="F17" s="334"/>
      <c r="G17" s="293"/>
      <c r="H17" s="137"/>
      <c r="I17" s="139"/>
      <c r="J17" s="341"/>
    </row>
    <row r="18" spans="2:10" ht="15.4" customHeight="1">
      <c r="B18" s="216" t="s">
        <v>149</v>
      </c>
      <c r="C18" s="131"/>
      <c r="D18" s="146" t="s">
        <v>211</v>
      </c>
      <c r="E18" s="147"/>
      <c r="F18" s="334"/>
      <c r="G18" s="293" t="s">
        <v>7</v>
      </c>
      <c r="H18" s="137">
        <v>0</v>
      </c>
      <c r="I18" s="139"/>
      <c r="J18" s="341" t="s">
        <v>117</v>
      </c>
    </row>
    <row r="19" spans="2:10" ht="15.4" customHeight="1">
      <c r="B19" s="216"/>
      <c r="C19" s="131"/>
      <c r="D19" s="146"/>
      <c r="E19" s="147"/>
      <c r="F19" s="334"/>
      <c r="G19" s="293"/>
      <c r="H19" s="137"/>
      <c r="I19" s="139"/>
      <c r="J19" s="341"/>
    </row>
    <row r="20" spans="2:10" ht="15.4" customHeight="1">
      <c r="B20" s="216"/>
      <c r="C20" s="132" t="s">
        <v>15</v>
      </c>
      <c r="D20" s="146"/>
      <c r="E20" s="147"/>
      <c r="F20" s="334"/>
      <c r="G20" s="293"/>
      <c r="H20" s="137"/>
      <c r="I20" s="139"/>
      <c r="J20" s="341"/>
    </row>
    <row r="21" spans="2:10" ht="15.4" customHeight="1">
      <c r="B21" s="216">
        <v>5.2</v>
      </c>
      <c r="C21" s="132" t="s">
        <v>43</v>
      </c>
      <c r="D21" s="140" t="s">
        <v>46</v>
      </c>
      <c r="E21" s="141"/>
      <c r="F21" s="355"/>
      <c r="G21" s="293"/>
      <c r="H21" s="137"/>
      <c r="I21" s="139"/>
      <c r="J21" s="341"/>
    </row>
    <row r="22" spans="2:10" ht="15.4" customHeight="1">
      <c r="B22" s="216"/>
      <c r="C22" s="131"/>
      <c r="D22" s="146"/>
      <c r="E22" s="147"/>
      <c r="F22" s="334"/>
      <c r="G22" s="41"/>
      <c r="H22" s="294"/>
      <c r="I22" s="294"/>
      <c r="J22" s="341"/>
    </row>
    <row r="23" spans="2:10" ht="15.4" customHeight="1">
      <c r="B23" s="216"/>
      <c r="C23" s="131"/>
      <c r="D23" s="146" t="s">
        <v>86</v>
      </c>
      <c r="E23" s="147"/>
      <c r="F23" s="334"/>
      <c r="G23" s="41"/>
      <c r="H23" s="294"/>
      <c r="I23" s="294"/>
      <c r="J23" s="344"/>
    </row>
    <row r="24" spans="2:10" ht="15.4" customHeight="1">
      <c r="B24" s="216"/>
      <c r="C24" s="131" t="s">
        <v>47</v>
      </c>
      <c r="D24" s="146" t="s">
        <v>85</v>
      </c>
      <c r="E24" s="147"/>
      <c r="F24" s="334"/>
      <c r="G24" s="41"/>
      <c r="H24" s="294"/>
      <c r="I24" s="294"/>
      <c r="J24" s="341"/>
    </row>
    <row r="25" spans="2:10" ht="15.4" customHeight="1">
      <c r="B25" s="216"/>
      <c r="C25" s="131"/>
      <c r="D25" s="146"/>
      <c r="E25" s="147"/>
      <c r="F25" s="334"/>
      <c r="G25" s="293"/>
      <c r="H25" s="137"/>
      <c r="I25" s="139"/>
      <c r="J25" s="341"/>
    </row>
    <row r="26" spans="2:10" ht="15.4" customHeight="1">
      <c r="B26" s="216" t="s">
        <v>112</v>
      </c>
      <c r="C26" s="131"/>
      <c r="D26" s="140" t="s">
        <v>48</v>
      </c>
      <c r="E26" s="147"/>
      <c r="F26" s="334"/>
      <c r="G26" s="293"/>
      <c r="H26" s="137"/>
      <c r="I26" s="139"/>
      <c r="J26" s="341"/>
    </row>
    <row r="27" spans="2:10" ht="15.4" customHeight="1">
      <c r="B27" s="216"/>
      <c r="C27" s="131"/>
      <c r="D27" s="142"/>
      <c r="E27" s="147"/>
      <c r="F27" s="334"/>
      <c r="G27" s="293"/>
      <c r="H27" s="137"/>
      <c r="I27" s="139"/>
      <c r="J27" s="341"/>
    </row>
    <row r="28" spans="2:10" ht="15.4" customHeight="1">
      <c r="B28" s="216"/>
      <c r="C28" s="131"/>
      <c r="D28" s="146" t="s">
        <v>150</v>
      </c>
      <c r="E28" s="147"/>
      <c r="F28" s="334"/>
      <c r="G28" s="293"/>
      <c r="H28" s="137"/>
      <c r="I28" s="139"/>
      <c r="J28" s="341"/>
    </row>
    <row r="29" spans="2:10" ht="15.4" customHeight="1">
      <c r="B29" s="216"/>
      <c r="C29" s="131"/>
      <c r="D29" s="146" t="s">
        <v>49</v>
      </c>
      <c r="E29" s="147"/>
      <c r="F29" s="334"/>
      <c r="G29" s="293"/>
      <c r="H29" s="137"/>
      <c r="I29" s="139"/>
      <c r="J29" s="341"/>
    </row>
    <row r="30" spans="2:10" ht="15.4" customHeight="1">
      <c r="B30" s="216"/>
      <c r="C30" s="131"/>
      <c r="D30" s="146"/>
      <c r="E30" s="147"/>
      <c r="F30" s="334"/>
      <c r="G30" s="136"/>
      <c r="H30" s="137"/>
      <c r="I30" s="139"/>
      <c r="J30" s="341"/>
    </row>
    <row r="31" spans="2:10" ht="15.4" customHeight="1">
      <c r="B31" s="356"/>
      <c r="C31" s="6"/>
      <c r="D31" s="146" t="s">
        <v>242</v>
      </c>
      <c r="E31" s="147"/>
      <c r="F31" s="334"/>
      <c r="G31" s="136" t="s">
        <v>50</v>
      </c>
      <c r="H31" s="137"/>
      <c r="I31" s="139"/>
      <c r="J31" s="341" t="s">
        <v>117</v>
      </c>
    </row>
    <row r="32" spans="2:10" ht="15.4" customHeight="1">
      <c r="B32" s="356"/>
      <c r="C32" s="6"/>
      <c r="D32" s="146"/>
      <c r="E32" s="147"/>
      <c r="F32" s="334"/>
      <c r="G32" s="136"/>
      <c r="H32" s="137"/>
      <c r="I32" s="139"/>
      <c r="J32" s="341"/>
    </row>
    <row r="33" spans="2:10" ht="15.4" customHeight="1">
      <c r="B33" s="356"/>
      <c r="C33" s="6"/>
      <c r="D33" s="146" t="s">
        <v>243</v>
      </c>
      <c r="E33" s="147"/>
      <c r="F33" s="334"/>
      <c r="G33" s="136" t="s">
        <v>50</v>
      </c>
      <c r="H33" s="137">
        <v>0</v>
      </c>
      <c r="I33" s="139"/>
      <c r="J33" s="341" t="s">
        <v>117</v>
      </c>
    </row>
    <row r="34" spans="2:10" ht="15.4" customHeight="1">
      <c r="B34" s="356"/>
      <c r="C34" s="6"/>
      <c r="D34" s="146"/>
      <c r="E34" s="147"/>
      <c r="F34" s="334"/>
      <c r="G34" s="136"/>
      <c r="H34" s="137"/>
      <c r="I34" s="139"/>
      <c r="J34" s="341"/>
    </row>
    <row r="35" spans="2:10" ht="15.4" customHeight="1">
      <c r="B35" s="356"/>
      <c r="C35" s="6"/>
      <c r="D35" s="146" t="s">
        <v>244</v>
      </c>
      <c r="E35" s="147"/>
      <c r="F35" s="334"/>
      <c r="G35" s="136" t="s">
        <v>50</v>
      </c>
      <c r="H35" s="137">
        <v>0</v>
      </c>
      <c r="I35" s="139"/>
      <c r="J35" s="341" t="s">
        <v>117</v>
      </c>
    </row>
    <row r="36" spans="2:10" ht="15.4" customHeight="1">
      <c r="B36" s="356"/>
      <c r="C36" s="6"/>
      <c r="D36" s="6"/>
      <c r="E36" s="6"/>
      <c r="F36" s="6"/>
      <c r="G36" s="136"/>
      <c r="H36" s="137"/>
      <c r="I36" s="139"/>
      <c r="J36" s="341"/>
    </row>
    <row r="37" spans="2:10" ht="15.4" customHeight="1">
      <c r="B37" s="216" t="s">
        <v>67</v>
      </c>
      <c r="C37" s="131"/>
      <c r="D37" s="140" t="s">
        <v>151</v>
      </c>
      <c r="E37" s="147"/>
      <c r="F37" s="334"/>
      <c r="G37" s="136"/>
      <c r="H37" s="137"/>
      <c r="I37" s="139"/>
      <c r="J37" s="341"/>
    </row>
    <row r="38" spans="2:10" ht="15.4" customHeight="1">
      <c r="B38" s="216"/>
      <c r="C38" s="131"/>
      <c r="D38" s="142"/>
      <c r="E38" s="147"/>
      <c r="F38" s="334"/>
      <c r="G38" s="136"/>
      <c r="H38" s="137"/>
      <c r="I38" s="144"/>
      <c r="J38" s="341"/>
    </row>
    <row r="39" spans="2:10" ht="15.4" customHeight="1">
      <c r="B39" s="216"/>
      <c r="C39" s="131"/>
      <c r="D39" s="146" t="s">
        <v>152</v>
      </c>
      <c r="E39" s="147"/>
      <c r="F39" s="334"/>
      <c r="G39" s="136"/>
      <c r="H39" s="137"/>
      <c r="I39" s="139"/>
      <c r="J39" s="341"/>
    </row>
    <row r="40" spans="2:10" ht="15.4" customHeight="1">
      <c r="B40" s="216"/>
      <c r="C40" s="131"/>
      <c r="D40" s="146" t="s">
        <v>49</v>
      </c>
      <c r="E40" s="147"/>
      <c r="F40" s="334"/>
      <c r="G40" s="136"/>
      <c r="H40" s="137"/>
      <c r="I40" s="139"/>
      <c r="J40" s="341"/>
    </row>
    <row r="41" spans="2:10" ht="8.4499999999999993" customHeight="1">
      <c r="B41" s="216"/>
      <c r="C41" s="131"/>
      <c r="D41" s="146"/>
      <c r="E41" s="147"/>
      <c r="F41" s="334"/>
      <c r="G41" s="136"/>
      <c r="H41" s="137"/>
      <c r="I41" s="139"/>
      <c r="J41" s="341"/>
    </row>
    <row r="42" spans="2:10" ht="11.25" customHeight="1">
      <c r="B42" s="216"/>
      <c r="C42" s="131"/>
      <c r="D42" s="146"/>
      <c r="E42" s="147"/>
      <c r="F42" s="334"/>
      <c r="G42" s="136"/>
      <c r="H42" s="137"/>
      <c r="I42" s="139"/>
      <c r="J42" s="341"/>
    </row>
    <row r="43" spans="2:10" ht="14.25">
      <c r="B43" s="216"/>
      <c r="C43" s="131"/>
      <c r="D43" s="147" t="s">
        <v>153</v>
      </c>
      <c r="E43" s="147"/>
      <c r="F43" s="147"/>
      <c r="G43" s="136" t="s">
        <v>50</v>
      </c>
      <c r="H43" s="137">
        <v>2</v>
      </c>
      <c r="I43" s="139"/>
      <c r="J43" s="341"/>
    </row>
    <row r="44" spans="2:10" ht="15.4" customHeight="1">
      <c r="B44" s="216"/>
      <c r="C44" s="131"/>
      <c r="D44" s="147" t="s">
        <v>239</v>
      </c>
      <c r="E44" s="147"/>
      <c r="F44" s="147"/>
      <c r="G44" s="136" t="s">
        <v>50</v>
      </c>
      <c r="H44" s="137">
        <v>8</v>
      </c>
      <c r="I44" s="139"/>
      <c r="J44" s="341"/>
    </row>
    <row r="45" spans="2:10" ht="14.25">
      <c r="B45" s="216"/>
      <c r="C45" s="131"/>
      <c r="D45" s="147"/>
      <c r="E45" s="147"/>
      <c r="F45" s="147"/>
      <c r="G45" s="136"/>
      <c r="H45" s="137"/>
      <c r="I45" s="139"/>
      <c r="J45" s="341"/>
    </row>
    <row r="46" spans="2:10" ht="15.4" customHeight="1">
      <c r="B46" s="230" t="s">
        <v>92</v>
      </c>
      <c r="C46" s="167" t="s">
        <v>51</v>
      </c>
      <c r="D46" s="141" t="s">
        <v>52</v>
      </c>
      <c r="E46" s="141"/>
      <c r="F46" s="141"/>
      <c r="G46" s="136"/>
      <c r="H46" s="137"/>
      <c r="I46" s="139"/>
      <c r="J46" s="341"/>
    </row>
    <row r="47" spans="2:10" ht="12.75" customHeight="1">
      <c r="B47" s="230"/>
      <c r="C47" s="136" t="s">
        <v>53</v>
      </c>
      <c r="D47" s="147"/>
      <c r="E47" s="147"/>
      <c r="F47" s="147"/>
      <c r="G47" s="136"/>
      <c r="H47" s="137"/>
      <c r="I47" s="139"/>
      <c r="J47" s="341"/>
    </row>
    <row r="48" spans="2:10" ht="15.4" customHeight="1">
      <c r="B48" s="230"/>
      <c r="C48" s="136"/>
      <c r="D48" s="141" t="s">
        <v>54</v>
      </c>
      <c r="E48" s="147"/>
      <c r="F48" s="147"/>
      <c r="G48" s="136"/>
      <c r="H48" s="137"/>
      <c r="I48" s="139"/>
      <c r="J48" s="341"/>
    </row>
    <row r="49" spans="2:10" ht="8.4499999999999993" customHeight="1">
      <c r="B49" s="230"/>
      <c r="C49" s="136"/>
      <c r="D49" s="147"/>
      <c r="E49" s="147"/>
      <c r="F49" s="147"/>
      <c r="G49" s="136"/>
      <c r="H49" s="137"/>
      <c r="I49" s="139"/>
      <c r="J49" s="341"/>
    </row>
    <row r="50" spans="2:10" ht="15.4" customHeight="1">
      <c r="B50" s="230"/>
      <c r="C50" s="148"/>
      <c r="D50" s="143" t="s">
        <v>68</v>
      </c>
      <c r="E50" s="147"/>
      <c r="F50" s="147"/>
      <c r="G50" s="136"/>
      <c r="H50" s="137"/>
      <c r="I50" s="139"/>
      <c r="J50" s="431"/>
    </row>
    <row r="51" spans="2:10" ht="14.25" customHeight="1">
      <c r="B51" s="230"/>
      <c r="C51" s="148"/>
      <c r="D51" s="143" t="s">
        <v>87</v>
      </c>
      <c r="E51" s="147"/>
      <c r="F51" s="147"/>
      <c r="G51" s="136"/>
      <c r="H51" s="137"/>
      <c r="I51" s="139"/>
      <c r="J51" s="431"/>
    </row>
    <row r="52" spans="2:10" ht="15.4" customHeight="1">
      <c r="B52" s="230"/>
      <c r="C52" s="148"/>
      <c r="D52" s="143" t="s">
        <v>89</v>
      </c>
      <c r="E52" s="147"/>
      <c r="F52" s="147"/>
      <c r="G52" s="136"/>
      <c r="H52" s="137"/>
      <c r="I52" s="139"/>
      <c r="J52" s="430"/>
    </row>
    <row r="53" spans="2:10" ht="14.25" customHeight="1">
      <c r="B53" s="230"/>
      <c r="C53" s="136"/>
      <c r="D53" s="147" t="s">
        <v>88</v>
      </c>
      <c r="E53" s="147"/>
      <c r="F53" s="147"/>
      <c r="G53" s="136"/>
      <c r="H53" s="137"/>
      <c r="I53" s="139"/>
      <c r="J53" s="430"/>
    </row>
    <row r="54" spans="2:10" ht="15.4" customHeight="1">
      <c r="B54" s="230"/>
      <c r="C54" s="136"/>
      <c r="D54" s="147"/>
      <c r="E54" s="147"/>
      <c r="F54" s="147"/>
      <c r="G54" s="136"/>
      <c r="H54" s="137"/>
      <c r="I54" s="139"/>
      <c r="J54" s="341"/>
    </row>
    <row r="55" spans="2:10" ht="15">
      <c r="B55" s="230"/>
      <c r="C55" s="136"/>
      <c r="D55" s="141" t="s">
        <v>55</v>
      </c>
      <c r="E55" s="147"/>
      <c r="F55" s="147"/>
      <c r="G55" s="136"/>
      <c r="H55" s="137"/>
      <c r="I55" s="139"/>
      <c r="J55" s="341"/>
    </row>
    <row r="56" spans="2:10" ht="15.4" customHeight="1">
      <c r="B56" s="216"/>
      <c r="C56" s="131"/>
      <c r="D56" s="146"/>
      <c r="E56" s="147"/>
      <c r="F56" s="334"/>
      <c r="G56" s="136"/>
      <c r="H56" s="137"/>
      <c r="I56" s="139"/>
      <c r="J56" s="341"/>
    </row>
    <row r="57" spans="2:10" ht="14.25">
      <c r="B57" s="216" t="s">
        <v>180</v>
      </c>
      <c r="C57" s="136"/>
      <c r="D57" s="147" t="s">
        <v>238</v>
      </c>
      <c r="E57" s="147"/>
      <c r="F57" s="147"/>
      <c r="G57" s="136" t="s">
        <v>50</v>
      </c>
      <c r="H57" s="137">
        <v>1</v>
      </c>
      <c r="I57" s="144"/>
      <c r="J57" s="341"/>
    </row>
    <row r="58" spans="2:10" ht="15.4" customHeight="1">
      <c r="B58" s="216"/>
      <c r="C58" s="136"/>
      <c r="D58" s="147"/>
      <c r="E58" s="147"/>
      <c r="F58" s="147"/>
      <c r="G58" s="136"/>
      <c r="H58" s="137"/>
      <c r="I58" s="139"/>
      <c r="J58" s="342"/>
    </row>
    <row r="59" spans="2:10" ht="14.25">
      <c r="B59" s="230" t="s">
        <v>181</v>
      </c>
      <c r="C59" s="152"/>
      <c r="D59" s="147" t="s">
        <v>245</v>
      </c>
      <c r="E59" s="147"/>
      <c r="F59" s="147"/>
      <c r="G59" s="136" t="s">
        <v>50</v>
      </c>
      <c r="H59" s="153">
        <v>1</v>
      </c>
      <c r="I59" s="139"/>
      <c r="J59" s="341"/>
    </row>
    <row r="60" spans="2:10" ht="15.4" customHeight="1">
      <c r="B60" s="216"/>
      <c r="C60" s="131"/>
      <c r="D60" s="6"/>
      <c r="E60" s="6"/>
      <c r="F60" s="6"/>
      <c r="G60" s="295"/>
      <c r="H60" s="294"/>
      <c r="I60" s="294"/>
      <c r="J60" s="430"/>
    </row>
    <row r="61" spans="2:10" ht="8.4499999999999993" customHeight="1">
      <c r="B61" s="216"/>
      <c r="C61" s="131"/>
      <c r="D61" s="6"/>
      <c r="E61" s="6"/>
      <c r="F61" s="6"/>
      <c r="G61" s="295"/>
      <c r="H61" s="294"/>
      <c r="I61" s="294"/>
      <c r="J61" s="430"/>
    </row>
    <row r="62" spans="2:10" ht="15.4" customHeight="1">
      <c r="B62" s="216"/>
      <c r="C62" s="131"/>
      <c r="D62" s="146"/>
      <c r="E62" s="147"/>
      <c r="F62" s="147"/>
      <c r="G62" s="136"/>
      <c r="H62" s="137"/>
      <c r="I62" s="139"/>
      <c r="J62" s="341"/>
    </row>
    <row r="63" spans="2:10" ht="15.4" customHeight="1">
      <c r="B63" s="216"/>
      <c r="C63" s="131"/>
      <c r="D63" s="146"/>
      <c r="E63" s="147"/>
      <c r="F63" s="147"/>
      <c r="G63" s="136"/>
      <c r="H63" s="137"/>
      <c r="I63" s="139"/>
      <c r="J63" s="341"/>
    </row>
    <row r="64" spans="2:10" ht="15.4" customHeight="1">
      <c r="B64" s="216"/>
      <c r="C64" s="131"/>
      <c r="D64" s="146"/>
      <c r="E64" s="147"/>
      <c r="F64" s="334"/>
      <c r="G64" s="136"/>
      <c r="H64" s="137"/>
      <c r="I64" s="139"/>
      <c r="J64" s="341"/>
    </row>
    <row r="65" spans="2:10" ht="15.4" customHeight="1" thickBot="1">
      <c r="B65" s="216"/>
      <c r="C65" s="131"/>
      <c r="D65" s="146"/>
      <c r="E65" s="147"/>
      <c r="F65" s="334"/>
      <c r="G65" s="136"/>
      <c r="H65" s="137"/>
      <c r="I65" s="139"/>
      <c r="J65" s="341"/>
    </row>
    <row r="66" spans="2:10" ht="15.4" customHeight="1" thickTop="1">
      <c r="B66" s="253"/>
      <c r="C66" s="254"/>
      <c r="D66" s="241"/>
      <c r="E66" s="241"/>
      <c r="F66" s="241"/>
      <c r="G66" s="247"/>
      <c r="H66" s="255"/>
      <c r="I66" s="256"/>
      <c r="J66" s="357"/>
    </row>
    <row r="67" spans="2:10" ht="15.4" customHeight="1">
      <c r="B67" s="261" t="s">
        <v>80</v>
      </c>
      <c r="C67" s="328"/>
      <c r="D67" s="6"/>
      <c r="E67" s="147"/>
      <c r="F67" s="147"/>
      <c r="G67" s="166"/>
      <c r="H67" s="18"/>
      <c r="I67" s="358"/>
      <c r="J67" s="341"/>
    </row>
    <row r="68" spans="2:10" ht="15.4" customHeight="1" thickBot="1">
      <c r="B68" s="257"/>
      <c r="C68" s="258"/>
      <c r="D68" s="244"/>
      <c r="E68" s="244"/>
      <c r="F68" s="244"/>
      <c r="G68" s="243"/>
      <c r="H68" s="259"/>
      <c r="I68" s="260"/>
      <c r="J68" s="354"/>
    </row>
    <row r="69" spans="2:10" ht="15.4" customHeight="1" thickTop="1">
      <c r="B69" s="147"/>
      <c r="C69" s="166"/>
      <c r="D69" s="141"/>
      <c r="E69" s="147"/>
      <c r="F69" s="147"/>
      <c r="G69" s="166"/>
      <c r="H69" s="18"/>
      <c r="I69" s="207"/>
      <c r="J69" s="215"/>
    </row>
    <row r="70" spans="2:10" ht="14.25">
      <c r="B70" s="147"/>
      <c r="C70" s="166"/>
      <c r="D70" s="147"/>
      <c r="E70" s="147"/>
      <c r="F70" s="147"/>
      <c r="G70" s="166"/>
      <c r="H70" s="18"/>
      <c r="I70" s="207"/>
      <c r="J70" s="207"/>
    </row>
    <row r="71" spans="2:10" ht="15">
      <c r="B71" s="147"/>
      <c r="C71" s="208"/>
      <c r="D71" s="141"/>
      <c r="E71" s="147"/>
      <c r="F71" s="147"/>
      <c r="G71" s="166"/>
      <c r="H71" s="21"/>
      <c r="I71" s="207"/>
      <c r="J71" s="207"/>
    </row>
    <row r="72" spans="2:10" ht="14.25">
      <c r="B72" s="147"/>
      <c r="C72" s="208"/>
      <c r="D72" s="143"/>
      <c r="E72" s="147"/>
      <c r="F72" s="147"/>
      <c r="G72" s="166"/>
      <c r="H72" s="21"/>
      <c r="I72" s="207"/>
      <c r="J72" s="207"/>
    </row>
    <row r="73" spans="2:10" ht="14.25">
      <c r="B73" s="147"/>
      <c r="C73" s="208"/>
      <c r="D73" s="143"/>
      <c r="E73" s="147"/>
      <c r="F73" s="147"/>
      <c r="G73" s="166"/>
      <c r="H73" s="21"/>
      <c r="I73" s="207"/>
      <c r="J73" s="207"/>
    </row>
    <row r="74" spans="2:10" ht="14.25">
      <c r="B74" s="147"/>
      <c r="C74" s="208"/>
      <c r="D74" s="143"/>
      <c r="E74" s="147"/>
      <c r="F74" s="147"/>
      <c r="G74" s="166"/>
      <c r="H74" s="21"/>
      <c r="I74" s="207"/>
      <c r="J74" s="207"/>
    </row>
    <row r="75" spans="2:10" ht="14.25">
      <c r="B75" s="147"/>
      <c r="C75" s="208"/>
      <c r="D75" s="143"/>
      <c r="E75" s="147"/>
      <c r="F75" s="147"/>
      <c r="G75" s="166"/>
      <c r="H75" s="21"/>
      <c r="I75" s="207"/>
      <c r="J75" s="207"/>
    </row>
    <row r="76" spans="2:10" ht="14.25">
      <c r="B76" s="147"/>
      <c r="C76" s="208"/>
      <c r="D76" s="147"/>
      <c r="E76" s="147"/>
      <c r="F76" s="147"/>
      <c r="G76" s="166"/>
      <c r="H76" s="21"/>
      <c r="I76" s="207"/>
      <c r="J76" s="207"/>
    </row>
    <row r="77" spans="2:10" ht="15">
      <c r="B77" s="147"/>
      <c r="C77" s="208"/>
      <c r="D77" s="141"/>
      <c r="E77" s="147"/>
      <c r="F77" s="147"/>
      <c r="G77" s="166"/>
      <c r="H77" s="21"/>
      <c r="I77" s="207"/>
      <c r="J77" s="207"/>
    </row>
    <row r="78" spans="2:10" ht="15">
      <c r="B78" s="147"/>
      <c r="C78" s="208"/>
      <c r="D78" s="147"/>
      <c r="E78" s="147"/>
      <c r="F78" s="174"/>
      <c r="G78" s="166"/>
      <c r="H78" s="21"/>
      <c r="I78" s="207"/>
      <c r="J78" s="207"/>
    </row>
    <row r="79" spans="2:10" ht="14.25">
      <c r="B79" s="147"/>
      <c r="C79" s="208"/>
      <c r="D79" s="143"/>
      <c r="E79" s="147"/>
      <c r="F79" s="147"/>
      <c r="G79" s="166"/>
      <c r="H79" s="21"/>
      <c r="I79" s="207"/>
      <c r="J79" s="207"/>
    </row>
    <row r="80" spans="2:10" ht="14.25">
      <c r="B80" s="147"/>
      <c r="C80" s="180"/>
      <c r="D80" s="147"/>
      <c r="E80" s="147"/>
      <c r="F80" s="147"/>
      <c r="G80" s="166"/>
      <c r="H80" s="21"/>
      <c r="I80" s="207"/>
      <c r="J80" s="207"/>
    </row>
    <row r="81" spans="2:10" ht="14.25">
      <c r="B81" s="147"/>
      <c r="C81" s="180"/>
      <c r="D81" s="147"/>
      <c r="E81" s="147"/>
      <c r="F81" s="147"/>
      <c r="G81" s="166"/>
      <c r="H81" s="21"/>
      <c r="I81" s="207"/>
      <c r="J81" s="207"/>
    </row>
    <row r="82" spans="2:10" ht="14.25">
      <c r="B82" s="147"/>
      <c r="C82" s="166"/>
      <c r="D82" s="147"/>
      <c r="E82" s="147"/>
      <c r="F82" s="147"/>
      <c r="G82" s="166"/>
      <c r="H82" s="18"/>
      <c r="I82" s="207"/>
      <c r="J82" s="207"/>
    </row>
    <row r="83" spans="2:10" ht="15">
      <c r="B83" s="147"/>
      <c r="C83" s="209"/>
      <c r="D83" s="143"/>
      <c r="E83" s="147"/>
      <c r="F83" s="147"/>
      <c r="G83" s="166"/>
      <c r="H83" s="21"/>
      <c r="I83" s="207"/>
      <c r="J83" s="207"/>
    </row>
    <row r="84" spans="2:10" ht="15">
      <c r="B84" s="147"/>
      <c r="C84" s="209"/>
      <c r="D84" s="143"/>
      <c r="E84" s="147"/>
      <c r="F84" s="147"/>
      <c r="G84" s="166"/>
      <c r="H84" s="21"/>
      <c r="I84" s="207"/>
      <c r="J84" s="207"/>
    </row>
    <row r="85" spans="2:10" ht="15">
      <c r="B85" s="147"/>
      <c r="C85" s="209"/>
      <c r="D85" s="143"/>
      <c r="E85" s="147"/>
      <c r="F85" s="147"/>
      <c r="G85" s="166"/>
      <c r="H85" s="21"/>
      <c r="I85" s="207"/>
      <c r="J85" s="207"/>
    </row>
    <row r="86" spans="2:10" ht="15">
      <c r="B86" s="147"/>
      <c r="C86" s="209"/>
      <c r="D86" s="143"/>
      <c r="E86" s="147"/>
      <c r="F86" s="147"/>
      <c r="G86" s="166"/>
      <c r="H86" s="21"/>
      <c r="I86" s="207"/>
      <c r="J86" s="207"/>
    </row>
    <row r="87" spans="2:10" ht="15">
      <c r="B87" s="147"/>
      <c r="C87" s="209"/>
      <c r="D87" s="143"/>
      <c r="E87" s="147"/>
      <c r="F87" s="147"/>
      <c r="G87" s="166"/>
      <c r="H87" s="21"/>
      <c r="I87" s="207"/>
      <c r="J87" s="207"/>
    </row>
    <row r="88" spans="2:10" ht="15">
      <c r="B88" s="147"/>
      <c r="C88" s="209"/>
      <c r="D88" s="143"/>
      <c r="E88" s="147"/>
      <c r="F88" s="147"/>
      <c r="G88" s="166"/>
      <c r="H88" s="21"/>
      <c r="I88" s="207"/>
      <c r="J88" s="207"/>
    </row>
    <row r="89" spans="2:10" ht="15">
      <c r="B89" s="147"/>
      <c r="C89" s="209"/>
      <c r="D89" s="143"/>
      <c r="E89" s="147"/>
      <c r="F89" s="147"/>
      <c r="G89" s="166"/>
      <c r="H89" s="21"/>
      <c r="I89" s="207"/>
      <c r="J89" s="207"/>
    </row>
    <row r="90" spans="2:10" ht="15">
      <c r="B90" s="147"/>
      <c r="C90" s="209"/>
      <c r="D90" s="143"/>
      <c r="E90" s="147"/>
      <c r="F90" s="147"/>
      <c r="G90" s="166"/>
      <c r="H90" s="21"/>
      <c r="I90" s="207"/>
      <c r="J90" s="207"/>
    </row>
    <row r="91" spans="2:10" ht="15">
      <c r="B91" s="147"/>
      <c r="C91" s="209"/>
      <c r="D91" s="143"/>
      <c r="E91" s="147"/>
      <c r="F91" s="147"/>
      <c r="G91" s="166"/>
      <c r="H91" s="21"/>
      <c r="I91" s="207"/>
      <c r="J91" s="207"/>
    </row>
    <row r="92" spans="2:10" ht="15">
      <c r="B92" s="147"/>
      <c r="C92" s="209"/>
      <c r="D92" s="143"/>
      <c r="E92" s="147"/>
      <c r="F92" s="147"/>
      <c r="G92" s="166"/>
      <c r="H92" s="21"/>
      <c r="I92" s="207"/>
      <c r="J92" s="207"/>
    </row>
    <row r="93" spans="2:10" ht="15">
      <c r="B93" s="147"/>
      <c r="C93" s="209"/>
      <c r="D93" s="143"/>
      <c r="E93" s="147"/>
      <c r="F93" s="147"/>
      <c r="G93" s="166"/>
      <c r="H93" s="21"/>
      <c r="I93" s="207"/>
      <c r="J93" s="207"/>
    </row>
    <row r="94" spans="2:10" ht="15">
      <c r="B94" s="147"/>
      <c r="C94" s="209"/>
      <c r="D94" s="143"/>
      <c r="E94" s="147"/>
      <c r="F94" s="147"/>
      <c r="G94" s="166"/>
      <c r="H94" s="21"/>
      <c r="I94" s="207"/>
      <c r="J94" s="207"/>
    </row>
    <row r="95" spans="2:10" ht="15">
      <c r="B95" s="147"/>
      <c r="C95" s="209"/>
      <c r="D95" s="143"/>
      <c r="E95" s="147"/>
      <c r="F95" s="147"/>
      <c r="G95" s="166"/>
      <c r="H95" s="21"/>
      <c r="I95" s="207"/>
      <c r="J95" s="207"/>
    </row>
    <row r="96" spans="2:10" ht="15">
      <c r="B96" s="147"/>
      <c r="C96" s="209"/>
      <c r="D96" s="143"/>
      <c r="E96" s="147"/>
      <c r="F96" s="147"/>
      <c r="G96" s="166"/>
      <c r="H96" s="21"/>
      <c r="I96" s="207"/>
      <c r="J96" s="207"/>
    </row>
    <row r="97" spans="2:10" ht="15">
      <c r="B97" s="147"/>
      <c r="C97" s="209"/>
      <c r="D97" s="143"/>
      <c r="E97" s="147"/>
      <c r="F97" s="147"/>
      <c r="G97" s="166"/>
      <c r="H97" s="21"/>
      <c r="I97" s="207"/>
      <c r="J97" s="207"/>
    </row>
    <row r="98" spans="2:10" ht="15">
      <c r="B98" s="147"/>
      <c r="C98" s="209"/>
      <c r="D98" s="143"/>
      <c r="E98" s="147"/>
      <c r="F98" s="147"/>
      <c r="G98" s="166"/>
      <c r="H98" s="21"/>
      <c r="I98" s="207"/>
      <c r="J98" s="207"/>
    </row>
    <row r="99" spans="2:10" ht="15">
      <c r="B99" s="147"/>
      <c r="C99" s="209"/>
      <c r="D99" s="143"/>
      <c r="E99" s="147"/>
      <c r="F99" s="147"/>
      <c r="G99" s="166"/>
      <c r="H99" s="21"/>
      <c r="I99" s="207"/>
      <c r="J99" s="207"/>
    </row>
    <row r="100" spans="2:10" ht="15">
      <c r="B100" s="147"/>
      <c r="C100" s="209"/>
      <c r="D100" s="143"/>
      <c r="E100" s="147"/>
      <c r="F100" s="147"/>
      <c r="G100" s="166"/>
      <c r="H100" s="21"/>
      <c r="I100" s="207"/>
      <c r="J100" s="207"/>
    </row>
    <row r="101" spans="2:10" ht="15">
      <c r="B101" s="147"/>
      <c r="C101" s="209"/>
      <c r="D101" s="143"/>
      <c r="E101" s="147"/>
      <c r="F101" s="147"/>
      <c r="G101" s="166"/>
      <c r="H101" s="21"/>
      <c r="I101" s="207"/>
      <c r="J101" s="207"/>
    </row>
    <row r="102" spans="2:10" ht="15">
      <c r="B102" s="147"/>
      <c r="C102" s="209"/>
      <c r="D102" s="143"/>
      <c r="E102" s="147"/>
      <c r="F102" s="147"/>
      <c r="G102" s="166"/>
      <c r="H102" s="21"/>
      <c r="I102" s="207"/>
      <c r="J102" s="207"/>
    </row>
    <row r="103" spans="2:10" ht="15">
      <c r="B103" s="147"/>
      <c r="C103" s="209"/>
      <c r="D103" s="143"/>
      <c r="E103" s="147"/>
      <c r="F103" s="147"/>
      <c r="G103" s="166"/>
      <c r="H103" s="21"/>
      <c r="I103" s="207"/>
      <c r="J103" s="207"/>
    </row>
    <row r="104" spans="2:10" ht="15">
      <c r="B104" s="147"/>
      <c r="C104" s="209"/>
      <c r="D104" s="143"/>
      <c r="E104" s="147"/>
      <c r="F104" s="147"/>
      <c r="G104" s="166"/>
      <c r="H104" s="21"/>
      <c r="I104" s="207"/>
      <c r="J104" s="207"/>
    </row>
    <row r="105" spans="2:10" ht="15">
      <c r="B105" s="147"/>
      <c r="C105" s="209"/>
      <c r="D105" s="143"/>
      <c r="E105" s="147"/>
      <c r="F105" s="147"/>
      <c r="G105" s="166"/>
      <c r="H105" s="21"/>
      <c r="I105" s="207"/>
      <c r="J105" s="207"/>
    </row>
    <row r="106" spans="2:10" ht="15">
      <c r="B106" s="147"/>
      <c r="C106" s="209"/>
      <c r="D106" s="143"/>
      <c r="E106" s="147"/>
      <c r="F106" s="147"/>
      <c r="G106" s="166"/>
      <c r="H106" s="21"/>
      <c r="I106" s="207"/>
      <c r="J106" s="207"/>
    </row>
    <row r="107" spans="2:10" ht="15">
      <c r="B107" s="147"/>
      <c r="C107" s="209"/>
      <c r="D107" s="143"/>
      <c r="E107" s="147"/>
      <c r="F107" s="147"/>
      <c r="G107" s="166"/>
      <c r="H107" s="21"/>
      <c r="I107" s="207"/>
      <c r="J107" s="207"/>
    </row>
    <row r="108" spans="2:10" ht="15">
      <c r="B108" s="147"/>
      <c r="C108" s="209"/>
      <c r="D108" s="143"/>
      <c r="E108" s="147"/>
      <c r="F108" s="147"/>
      <c r="G108" s="166"/>
      <c r="H108" s="21"/>
      <c r="I108" s="207"/>
      <c r="J108" s="207"/>
    </row>
    <row r="109" spans="2:10" ht="15">
      <c r="B109" s="147"/>
      <c r="C109" s="209"/>
      <c r="D109" s="143"/>
      <c r="E109" s="147"/>
      <c r="F109" s="147"/>
      <c r="G109" s="166"/>
      <c r="H109" s="21"/>
      <c r="I109" s="207"/>
      <c r="J109" s="207"/>
    </row>
    <row r="110" spans="2:10" ht="15">
      <c r="B110" s="147"/>
      <c r="C110" s="208"/>
      <c r="D110" s="147"/>
      <c r="E110" s="147"/>
      <c r="F110" s="174"/>
      <c r="G110" s="166"/>
      <c r="H110" s="21"/>
      <c r="I110" s="207"/>
      <c r="J110" s="207"/>
    </row>
    <row r="111" spans="2:10" ht="15">
      <c r="B111" s="147"/>
      <c r="C111" s="208"/>
      <c r="D111" s="147"/>
      <c r="E111" s="147"/>
      <c r="F111" s="174"/>
      <c r="G111" s="166"/>
      <c r="H111" s="21"/>
      <c r="I111" s="207"/>
      <c r="J111" s="207"/>
    </row>
    <row r="112" spans="2:10" ht="15">
      <c r="B112" s="147"/>
      <c r="C112" s="208"/>
      <c r="D112" s="147"/>
      <c r="E112" s="147"/>
      <c r="F112" s="174"/>
      <c r="G112" s="166"/>
      <c r="H112" s="21"/>
      <c r="I112" s="207"/>
      <c r="J112" s="207"/>
    </row>
    <row r="113" spans="2:10" ht="15">
      <c r="B113" s="147"/>
      <c r="C113" s="208"/>
      <c r="D113" s="147"/>
      <c r="E113" s="147"/>
      <c r="F113" s="174"/>
      <c r="G113" s="166"/>
      <c r="H113" s="21"/>
      <c r="I113" s="207"/>
      <c r="J113" s="207"/>
    </row>
    <row r="114" spans="2:10" ht="15">
      <c r="B114" s="147"/>
      <c r="C114" s="208"/>
      <c r="D114" s="147"/>
      <c r="E114" s="147"/>
      <c r="F114" s="174"/>
      <c r="G114" s="166"/>
      <c r="H114" s="21"/>
      <c r="I114" s="207"/>
      <c r="J114" s="207"/>
    </row>
    <row r="115" spans="2:10" ht="15">
      <c r="B115" s="147"/>
      <c r="C115" s="208"/>
      <c r="D115" s="147"/>
      <c r="E115" s="147"/>
      <c r="F115" s="174"/>
      <c r="G115" s="166"/>
      <c r="H115" s="21"/>
      <c r="I115" s="207"/>
      <c r="J115" s="207"/>
    </row>
    <row r="116" spans="2:10" ht="15">
      <c r="B116" s="147"/>
      <c r="C116" s="208"/>
      <c r="D116" s="147"/>
      <c r="E116" s="147"/>
      <c r="F116" s="174"/>
      <c r="G116" s="166"/>
      <c r="H116" s="21"/>
      <c r="I116" s="207"/>
      <c r="J116" s="207"/>
    </row>
    <row r="117" spans="2:10" ht="14.25">
      <c r="B117" s="147"/>
      <c r="C117" s="208"/>
      <c r="D117" s="143"/>
      <c r="E117" s="147"/>
      <c r="F117" s="147"/>
      <c r="G117" s="166"/>
      <c r="H117" s="21"/>
      <c r="I117" s="207"/>
      <c r="J117" s="207"/>
    </row>
    <row r="118" spans="2:10" ht="14.25">
      <c r="B118" s="147"/>
      <c r="C118" s="208"/>
      <c r="D118" s="147"/>
      <c r="E118" s="147"/>
      <c r="F118" s="147"/>
      <c r="G118" s="166"/>
      <c r="H118" s="21"/>
      <c r="I118" s="207"/>
      <c r="J118" s="207"/>
    </row>
    <row r="119" spans="2:10" ht="14.25">
      <c r="B119" s="147"/>
      <c r="C119" s="208"/>
      <c r="D119" s="143"/>
      <c r="E119" s="147"/>
      <c r="F119" s="147"/>
      <c r="G119" s="166"/>
      <c r="H119" s="21"/>
      <c r="I119" s="207"/>
      <c r="J119" s="207"/>
    </row>
    <row r="120" spans="2:10" ht="14.25">
      <c r="B120" s="147"/>
      <c r="C120" s="208"/>
      <c r="D120" s="143"/>
      <c r="E120" s="147"/>
      <c r="F120" s="147"/>
      <c r="G120" s="166"/>
      <c r="H120" s="21"/>
      <c r="I120" s="207"/>
      <c r="J120" s="207"/>
    </row>
    <row r="121" spans="2:10" ht="14.25">
      <c r="B121" s="147"/>
      <c r="C121" s="208"/>
      <c r="D121" s="147"/>
      <c r="E121" s="147"/>
      <c r="F121" s="147"/>
      <c r="G121" s="166"/>
      <c r="H121" s="21"/>
      <c r="I121" s="207"/>
      <c r="J121" s="207"/>
    </row>
    <row r="122" spans="2:10" ht="14.25">
      <c r="B122" s="147"/>
      <c r="C122" s="208"/>
      <c r="D122" s="143"/>
      <c r="E122" s="147"/>
      <c r="F122" s="147"/>
      <c r="G122" s="166"/>
      <c r="H122" s="21"/>
      <c r="I122" s="207"/>
      <c r="J122" s="207"/>
    </row>
    <row r="123" spans="2:10" ht="14.25">
      <c r="B123" s="147"/>
      <c r="C123" s="180"/>
      <c r="D123" s="147"/>
      <c r="E123" s="147"/>
      <c r="F123" s="147"/>
      <c r="G123" s="166"/>
      <c r="H123" s="21"/>
      <c r="I123" s="207"/>
      <c r="J123" s="207"/>
    </row>
    <row r="124" spans="2:10" ht="14.25">
      <c r="B124" s="147"/>
      <c r="C124" s="180"/>
      <c r="D124" s="147"/>
      <c r="E124" s="147"/>
      <c r="F124" s="147"/>
      <c r="G124" s="166"/>
      <c r="H124" s="21"/>
      <c r="I124" s="207"/>
      <c r="J124" s="207"/>
    </row>
    <row r="125" spans="2:10" ht="14.25">
      <c r="B125" s="147"/>
      <c r="C125" s="166"/>
      <c r="D125" s="147"/>
      <c r="E125" s="147"/>
      <c r="F125" s="147"/>
      <c r="G125" s="166"/>
      <c r="H125" s="18"/>
      <c r="I125" s="207"/>
      <c r="J125" s="207"/>
    </row>
    <row r="126" spans="2:10" ht="14.25">
      <c r="B126" s="147"/>
      <c r="C126" s="166"/>
      <c r="D126" s="147"/>
      <c r="E126" s="147"/>
      <c r="F126" s="147"/>
      <c r="G126" s="166"/>
      <c r="H126" s="18"/>
      <c r="I126" s="207"/>
      <c r="J126" s="207"/>
    </row>
    <row r="127" spans="2:10">
      <c r="B127" s="389"/>
      <c r="C127" s="389"/>
      <c r="D127" s="389"/>
      <c r="E127" s="389"/>
      <c r="F127" s="389"/>
      <c r="G127" s="389"/>
      <c r="H127" s="389"/>
      <c r="I127" s="389"/>
      <c r="J127" s="447"/>
    </row>
    <row r="128" spans="2:10">
      <c r="B128" s="389"/>
      <c r="C128" s="389"/>
      <c r="D128" s="389"/>
      <c r="E128" s="389"/>
      <c r="F128" s="389"/>
      <c r="G128" s="389"/>
      <c r="H128" s="389"/>
      <c r="I128" s="389"/>
      <c r="J128" s="447"/>
    </row>
    <row r="129" spans="2:10" ht="15">
      <c r="B129" s="452"/>
      <c r="C129" s="175"/>
      <c r="D129" s="450"/>
      <c r="E129" s="450"/>
      <c r="F129" s="450"/>
      <c r="G129" s="450"/>
      <c r="H129" s="450"/>
      <c r="I129" s="450"/>
      <c r="J129" s="450"/>
    </row>
    <row r="130" spans="2:10" ht="15">
      <c r="B130" s="452"/>
      <c r="C130" s="175"/>
      <c r="D130" s="450"/>
      <c r="E130" s="450"/>
      <c r="F130" s="450"/>
      <c r="G130" s="450"/>
      <c r="H130" s="450"/>
      <c r="I130" s="450"/>
      <c r="J130" s="450"/>
    </row>
    <row r="131" spans="2:10" ht="12.75" customHeight="1">
      <c r="B131" s="441"/>
      <c r="C131" s="441"/>
      <c r="D131" s="441"/>
      <c r="E131" s="441"/>
      <c r="F131" s="441"/>
      <c r="G131" s="441"/>
      <c r="H131" s="441"/>
      <c r="I131" s="441"/>
      <c r="J131" s="442"/>
    </row>
    <row r="132" spans="2:10" ht="12.75" customHeight="1">
      <c r="B132" s="441"/>
      <c r="C132" s="441"/>
      <c r="D132" s="441"/>
      <c r="E132" s="441"/>
      <c r="F132" s="441"/>
      <c r="G132" s="441"/>
      <c r="H132" s="441"/>
      <c r="I132" s="441"/>
      <c r="J132" s="443"/>
    </row>
    <row r="133" spans="2:10">
      <c r="B133" s="55"/>
      <c r="C133" s="62"/>
      <c r="D133" s="55"/>
      <c r="E133" s="55"/>
      <c r="F133" s="55"/>
      <c r="G133" s="62"/>
      <c r="H133" s="61"/>
      <c r="I133" s="118"/>
      <c r="J133" s="118"/>
    </row>
    <row r="134" spans="2:10">
      <c r="B134" s="55"/>
      <c r="C134" s="50"/>
      <c r="D134" s="97"/>
      <c r="E134" s="54"/>
      <c r="F134" s="54"/>
      <c r="G134" s="62"/>
      <c r="H134" s="61"/>
      <c r="I134" s="118"/>
      <c r="J134" s="118"/>
    </row>
    <row r="135" spans="2:10">
      <c r="B135" s="55"/>
      <c r="C135" s="41"/>
      <c r="D135" s="55"/>
      <c r="E135" s="55"/>
      <c r="F135" s="55"/>
      <c r="G135" s="62"/>
      <c r="H135" s="61"/>
      <c r="I135" s="118"/>
      <c r="J135" s="118"/>
    </row>
    <row r="136" spans="2:10">
      <c r="B136" s="55"/>
      <c r="C136" s="62"/>
      <c r="D136" s="97"/>
      <c r="E136" s="55"/>
      <c r="F136" s="55"/>
      <c r="G136" s="62"/>
      <c r="H136" s="61"/>
      <c r="I136" s="126"/>
      <c r="J136" s="118"/>
    </row>
    <row r="137" spans="2:10">
      <c r="B137" s="55"/>
      <c r="C137" s="62"/>
      <c r="D137" s="55"/>
      <c r="E137" s="55"/>
      <c r="F137" s="55"/>
      <c r="G137" s="62"/>
      <c r="H137" s="61"/>
      <c r="I137" s="118"/>
      <c r="J137" s="118"/>
    </row>
    <row r="138" spans="2:10">
      <c r="B138" s="55"/>
      <c r="C138" s="55"/>
      <c r="D138" s="74"/>
      <c r="E138" s="55"/>
      <c r="F138" s="55"/>
      <c r="G138" s="62"/>
      <c r="H138" s="61"/>
      <c r="I138" s="118"/>
      <c r="J138" s="118"/>
    </row>
    <row r="139" spans="2:10">
      <c r="B139" s="55"/>
      <c r="C139" s="55"/>
      <c r="D139" s="74"/>
      <c r="E139" s="55"/>
      <c r="F139" s="55"/>
      <c r="G139" s="62"/>
      <c r="H139" s="61"/>
      <c r="I139" s="118"/>
      <c r="J139" s="118"/>
    </row>
    <row r="140" spans="2:10">
      <c r="B140" s="55"/>
      <c r="C140" s="55"/>
      <c r="D140" s="74"/>
      <c r="E140" s="55"/>
      <c r="F140" s="55"/>
      <c r="G140" s="62"/>
      <c r="H140" s="61"/>
      <c r="I140" s="127"/>
      <c r="J140" s="127"/>
    </row>
    <row r="141" spans="2:10">
      <c r="B141" s="55"/>
      <c r="C141" s="62"/>
      <c r="D141" s="6"/>
      <c r="E141" s="55"/>
      <c r="F141" s="55"/>
      <c r="G141" s="62"/>
      <c r="H141" s="61"/>
      <c r="I141" s="118"/>
      <c r="J141" s="118"/>
    </row>
    <row r="142" spans="2:10">
      <c r="B142" s="55"/>
      <c r="C142" s="62"/>
      <c r="D142" s="55"/>
      <c r="E142" s="55"/>
      <c r="F142" s="55"/>
      <c r="G142" s="62"/>
      <c r="H142" s="61"/>
      <c r="I142" s="118"/>
      <c r="J142" s="118"/>
    </row>
    <row r="143" spans="2:10">
      <c r="B143" s="55"/>
      <c r="C143" s="62"/>
      <c r="D143" s="54"/>
      <c r="E143" s="55"/>
      <c r="F143" s="55"/>
      <c r="G143" s="62"/>
      <c r="H143" s="61"/>
      <c r="I143" s="127"/>
      <c r="J143" s="127"/>
    </row>
    <row r="144" spans="2:10">
      <c r="B144" s="55"/>
      <c r="C144" s="62"/>
      <c r="D144" s="55"/>
      <c r="E144" s="55"/>
      <c r="F144" s="55"/>
      <c r="G144" s="62"/>
      <c r="H144" s="61"/>
      <c r="I144" s="118"/>
      <c r="J144" s="118"/>
    </row>
    <row r="145" spans="2:10">
      <c r="B145" s="71"/>
      <c r="C145" s="62"/>
      <c r="D145" s="55"/>
      <c r="E145" s="55"/>
      <c r="F145" s="98"/>
      <c r="G145" s="62"/>
      <c r="H145" s="61"/>
      <c r="I145" s="118"/>
      <c r="J145" s="118"/>
    </row>
    <row r="146" spans="2:10">
      <c r="B146" s="71"/>
      <c r="C146" s="55"/>
      <c r="D146" s="55"/>
      <c r="E146" s="55"/>
      <c r="F146" s="55"/>
      <c r="G146" s="62"/>
      <c r="H146" s="61"/>
      <c r="I146" s="118"/>
      <c r="J146" s="118"/>
    </row>
    <row r="147" spans="2:10">
      <c r="B147" s="71"/>
      <c r="C147" s="62"/>
      <c r="D147" s="55"/>
      <c r="E147" s="55"/>
      <c r="F147" s="55"/>
      <c r="G147" s="62"/>
      <c r="H147" s="61"/>
      <c r="I147" s="127"/>
      <c r="J147" s="118"/>
    </row>
    <row r="148" spans="2:10">
      <c r="B148" s="71"/>
      <c r="C148" s="62"/>
      <c r="D148" s="55"/>
      <c r="E148" s="55"/>
      <c r="F148" s="55"/>
      <c r="G148" s="62"/>
      <c r="H148" s="61"/>
      <c r="I148" s="118"/>
      <c r="J148" s="118"/>
    </row>
    <row r="149" spans="2:10">
      <c r="B149" s="71"/>
      <c r="C149" s="62"/>
      <c r="D149" s="55"/>
      <c r="E149" s="55"/>
      <c r="F149" s="55"/>
      <c r="G149" s="62"/>
      <c r="H149" s="61"/>
      <c r="I149" s="127"/>
      <c r="J149" s="118"/>
    </row>
    <row r="150" spans="2:10">
      <c r="B150" s="71"/>
      <c r="C150" s="62"/>
      <c r="D150" s="55"/>
      <c r="E150" s="55"/>
      <c r="F150" s="55"/>
      <c r="G150" s="62"/>
      <c r="H150" s="61"/>
      <c r="I150" s="118"/>
      <c r="J150" s="118"/>
    </row>
    <row r="151" spans="2:10">
      <c r="B151" s="71"/>
      <c r="C151" s="62"/>
      <c r="D151" s="97"/>
      <c r="E151" s="55"/>
      <c r="F151" s="55"/>
      <c r="G151" s="62"/>
      <c r="H151" s="61"/>
      <c r="I151" s="118"/>
      <c r="J151" s="118"/>
    </row>
    <row r="152" spans="2:10">
      <c r="B152" s="55"/>
      <c r="C152" s="62"/>
      <c r="D152" s="55"/>
      <c r="E152" s="55"/>
      <c r="F152" s="55"/>
      <c r="G152" s="62"/>
      <c r="H152" s="61"/>
      <c r="I152" s="118"/>
      <c r="J152" s="118"/>
    </row>
    <row r="153" spans="2:10">
      <c r="B153" s="55"/>
      <c r="C153" s="62"/>
      <c r="D153" s="6"/>
      <c r="E153" s="55"/>
      <c r="F153" s="98"/>
      <c r="G153" s="62"/>
      <c r="H153" s="61"/>
      <c r="I153" s="118"/>
      <c r="J153" s="118"/>
    </row>
    <row r="154" spans="2:10">
      <c r="B154" s="55"/>
      <c r="C154" s="128"/>
      <c r="D154" s="74"/>
      <c r="E154" s="55"/>
      <c r="F154" s="55"/>
      <c r="G154" s="62"/>
      <c r="H154" s="78"/>
      <c r="I154" s="118"/>
      <c r="J154" s="118"/>
    </row>
    <row r="155" spans="2:10">
      <c r="B155" s="6"/>
      <c r="C155" s="129"/>
      <c r="D155" s="6"/>
      <c r="E155" s="55"/>
      <c r="F155" s="55"/>
      <c r="G155" s="62"/>
      <c r="H155" s="78"/>
      <c r="I155" s="118"/>
      <c r="J155" s="118"/>
    </row>
    <row r="156" spans="2:10">
      <c r="B156" s="55"/>
      <c r="C156" s="129"/>
      <c r="D156" s="63"/>
      <c r="E156" s="63"/>
      <c r="F156" s="63"/>
      <c r="G156" s="67"/>
      <c r="H156" s="78"/>
      <c r="I156" s="118"/>
      <c r="J156" s="118"/>
    </row>
    <row r="157" spans="2:10">
      <c r="B157" s="55"/>
      <c r="C157" s="129"/>
      <c r="D157" s="97"/>
      <c r="E157" s="55"/>
      <c r="F157" s="55"/>
      <c r="G157" s="62"/>
      <c r="H157" s="78"/>
      <c r="I157" s="118"/>
      <c r="J157" s="118"/>
    </row>
    <row r="158" spans="2:10">
      <c r="B158" s="55"/>
      <c r="C158" s="129"/>
      <c r="D158" s="55"/>
      <c r="E158" s="55"/>
      <c r="F158" s="55"/>
      <c r="G158" s="62"/>
      <c r="H158" s="78"/>
      <c r="I158" s="118"/>
      <c r="J158" s="118"/>
    </row>
    <row r="159" spans="2:10">
      <c r="B159" s="55"/>
      <c r="C159" s="129"/>
      <c r="D159" s="6"/>
      <c r="E159" s="55"/>
      <c r="F159" s="98"/>
      <c r="G159" s="62"/>
      <c r="H159" s="78"/>
      <c r="I159" s="118"/>
      <c r="J159" s="118"/>
    </row>
    <row r="160" spans="2:10">
      <c r="B160" s="55"/>
      <c r="C160" s="129"/>
      <c r="D160" s="74"/>
      <c r="E160" s="55"/>
      <c r="F160" s="55"/>
      <c r="G160" s="62"/>
      <c r="H160" s="78"/>
      <c r="I160" s="118"/>
      <c r="J160" s="118"/>
    </row>
    <row r="161" spans="2:10">
      <c r="B161" s="6"/>
      <c r="C161" s="129"/>
      <c r="D161" s="6"/>
      <c r="E161" s="55"/>
      <c r="F161" s="55"/>
      <c r="G161" s="62"/>
      <c r="H161" s="78"/>
      <c r="I161" s="118"/>
      <c r="J161" s="118"/>
    </row>
    <row r="162" spans="2:10">
      <c r="B162" s="55"/>
      <c r="C162" s="129"/>
      <c r="D162" s="6"/>
      <c r="E162" s="55"/>
      <c r="F162" s="55"/>
      <c r="G162" s="62"/>
      <c r="H162" s="78"/>
      <c r="I162" s="118"/>
      <c r="J162" s="118"/>
    </row>
    <row r="163" spans="2:10">
      <c r="B163" s="55"/>
      <c r="C163" s="129"/>
      <c r="D163" s="97"/>
      <c r="E163" s="55"/>
      <c r="F163" s="55"/>
      <c r="G163" s="62"/>
      <c r="H163" s="78"/>
      <c r="I163" s="118"/>
      <c r="J163" s="118"/>
    </row>
    <row r="164" spans="2:10">
      <c r="B164" s="55"/>
      <c r="C164" s="129"/>
      <c r="D164" s="59"/>
      <c r="E164" s="55"/>
      <c r="F164" s="55"/>
      <c r="G164" s="62"/>
      <c r="H164" s="78"/>
      <c r="I164" s="118"/>
      <c r="J164" s="118"/>
    </row>
    <row r="165" spans="2:10">
      <c r="B165" s="55"/>
      <c r="C165" s="129"/>
      <c r="D165" s="59"/>
      <c r="E165" s="55"/>
      <c r="F165" s="55"/>
      <c r="G165" s="62"/>
      <c r="H165" s="78"/>
      <c r="I165" s="118"/>
      <c r="J165" s="118"/>
    </row>
    <row r="166" spans="2:10">
      <c r="B166" s="55"/>
      <c r="C166" s="129"/>
      <c r="D166" s="59"/>
      <c r="E166" s="55"/>
      <c r="F166" s="55"/>
      <c r="G166" s="62"/>
      <c r="H166" s="78"/>
      <c r="I166" s="118"/>
      <c r="J166" s="118"/>
    </row>
    <row r="167" spans="2:10">
      <c r="B167" s="6"/>
      <c r="C167" s="129"/>
      <c r="D167" s="59"/>
      <c r="E167" s="55"/>
      <c r="F167" s="55"/>
      <c r="G167" s="62"/>
      <c r="H167" s="78"/>
      <c r="I167" s="118"/>
      <c r="J167" s="118"/>
    </row>
    <row r="168" spans="2:10">
      <c r="B168" s="6"/>
      <c r="C168" s="129"/>
      <c r="D168" s="59"/>
      <c r="E168" s="55"/>
      <c r="F168" s="55"/>
      <c r="G168" s="62"/>
      <c r="H168" s="78"/>
      <c r="I168" s="118"/>
      <c r="J168" s="118"/>
    </row>
    <row r="169" spans="2:10">
      <c r="B169" s="6"/>
      <c r="C169" s="129"/>
      <c r="D169" s="74"/>
      <c r="E169" s="55"/>
      <c r="F169" s="55"/>
      <c r="G169" s="41"/>
      <c r="H169" s="78"/>
      <c r="I169" s="118"/>
      <c r="J169" s="118"/>
    </row>
    <row r="170" spans="2:10">
      <c r="B170" s="55"/>
      <c r="C170" s="129"/>
      <c r="D170" s="55"/>
      <c r="E170" s="55"/>
      <c r="F170" s="55"/>
      <c r="G170" s="62"/>
      <c r="H170" s="78"/>
      <c r="I170" s="118"/>
      <c r="J170" s="118"/>
    </row>
    <row r="171" spans="2:10">
      <c r="B171" s="55"/>
      <c r="C171" s="129"/>
      <c r="D171" s="97"/>
      <c r="E171" s="55"/>
      <c r="F171" s="55"/>
      <c r="G171" s="62"/>
      <c r="H171" s="78"/>
      <c r="I171" s="118"/>
      <c r="J171" s="118"/>
    </row>
    <row r="172" spans="2:10">
      <c r="B172" s="55"/>
      <c r="C172" s="129"/>
      <c r="D172" s="55"/>
      <c r="E172" s="55"/>
      <c r="F172" s="98"/>
      <c r="G172" s="62"/>
      <c r="H172" s="78"/>
      <c r="I172" s="118"/>
      <c r="J172" s="118"/>
    </row>
    <row r="173" spans="2:10">
      <c r="B173" s="55"/>
      <c r="C173" s="129"/>
      <c r="D173" s="59"/>
      <c r="E173" s="55"/>
      <c r="F173" s="55"/>
      <c r="G173" s="62"/>
      <c r="H173" s="78"/>
      <c r="I173" s="118"/>
      <c r="J173" s="118"/>
    </row>
    <row r="174" spans="2:10">
      <c r="B174" s="55"/>
      <c r="C174" s="67"/>
      <c r="D174" s="55"/>
      <c r="E174" s="55"/>
      <c r="F174" s="55"/>
      <c r="G174" s="62"/>
      <c r="H174" s="78"/>
      <c r="I174" s="118"/>
      <c r="J174" s="118"/>
    </row>
    <row r="175" spans="2:10">
      <c r="B175" s="55"/>
      <c r="C175" s="67"/>
      <c r="D175" s="55"/>
      <c r="E175" s="55"/>
      <c r="F175" s="55"/>
      <c r="G175" s="62"/>
      <c r="H175" s="78"/>
      <c r="I175" s="118"/>
      <c r="J175" s="118"/>
    </row>
    <row r="176" spans="2:10">
      <c r="B176" s="6"/>
      <c r="C176" s="62"/>
      <c r="D176" s="55"/>
      <c r="E176" s="55"/>
      <c r="F176" s="55"/>
      <c r="G176" s="62"/>
      <c r="H176" s="61"/>
      <c r="I176" s="118"/>
      <c r="J176" s="118"/>
    </row>
    <row r="177" spans="2:10">
      <c r="B177" s="55"/>
      <c r="C177" s="62"/>
      <c r="D177" s="55"/>
      <c r="E177" s="55"/>
      <c r="F177" s="55"/>
      <c r="G177" s="62"/>
      <c r="H177" s="61"/>
      <c r="I177" s="118"/>
      <c r="J177" s="118"/>
    </row>
    <row r="178" spans="2:10">
      <c r="B178" s="445"/>
      <c r="C178" s="445"/>
      <c r="D178" s="445"/>
      <c r="E178" s="445"/>
      <c r="F178" s="445"/>
      <c r="G178" s="445"/>
      <c r="H178" s="445"/>
      <c r="I178" s="445"/>
      <c r="J178" s="446"/>
    </row>
    <row r="179" spans="2:10">
      <c r="B179" s="445"/>
      <c r="C179" s="445"/>
      <c r="D179" s="445"/>
      <c r="E179" s="445"/>
      <c r="F179" s="445"/>
      <c r="G179" s="445"/>
      <c r="H179" s="445"/>
      <c r="I179" s="445"/>
      <c r="J179" s="446"/>
    </row>
    <row r="180" spans="2:10">
      <c r="B180" s="65"/>
      <c r="C180" s="65"/>
      <c r="D180" s="65"/>
      <c r="E180" s="65"/>
      <c r="F180" s="65"/>
      <c r="G180" s="50"/>
      <c r="H180" s="65"/>
      <c r="I180" s="65"/>
      <c r="J180" s="99"/>
    </row>
    <row r="181" spans="2:10">
      <c r="B181" s="65"/>
      <c r="C181" s="65"/>
      <c r="D181" s="65"/>
      <c r="E181" s="65"/>
      <c r="F181" s="65"/>
      <c r="G181" s="50"/>
      <c r="H181" s="65"/>
      <c r="I181" s="65"/>
      <c r="J181" s="99"/>
    </row>
    <row r="182" spans="2:10">
      <c r="B182" s="451"/>
      <c r="C182" s="100"/>
      <c r="D182" s="444"/>
      <c r="E182" s="444"/>
      <c r="F182" s="444"/>
      <c r="G182" s="444"/>
      <c r="H182" s="444"/>
      <c r="I182" s="444"/>
      <c r="J182" s="444"/>
    </row>
    <row r="183" spans="2:10">
      <c r="B183" s="451"/>
      <c r="C183" s="100"/>
      <c r="D183" s="444"/>
      <c r="E183" s="444"/>
      <c r="F183" s="444"/>
      <c r="G183" s="444"/>
      <c r="H183" s="444"/>
      <c r="I183" s="444"/>
      <c r="J183" s="444"/>
    </row>
    <row r="184" spans="2:10" ht="12.75" customHeight="1">
      <c r="B184" s="441"/>
      <c r="C184" s="441"/>
      <c r="D184" s="441"/>
      <c r="E184" s="441"/>
      <c r="F184" s="441"/>
      <c r="G184" s="441"/>
      <c r="H184" s="441"/>
      <c r="I184" s="441"/>
      <c r="J184" s="448"/>
    </row>
    <row r="185" spans="2:10" ht="12.75" customHeight="1">
      <c r="B185" s="441"/>
      <c r="C185" s="441"/>
      <c r="D185" s="441"/>
      <c r="E185" s="441"/>
      <c r="F185" s="441"/>
      <c r="G185" s="441"/>
      <c r="H185" s="441"/>
      <c r="I185" s="441"/>
      <c r="J185" s="449"/>
    </row>
    <row r="186" spans="2:10">
      <c r="B186" s="68"/>
      <c r="C186" s="68"/>
      <c r="D186" s="97"/>
      <c r="E186" s="55"/>
      <c r="F186" s="55"/>
      <c r="G186" s="62"/>
      <c r="H186" s="61"/>
      <c r="I186" s="118"/>
      <c r="J186" s="118"/>
    </row>
    <row r="187" spans="2:10" ht="15.75">
      <c r="B187" s="71"/>
      <c r="C187" s="30"/>
      <c r="D187" s="97"/>
      <c r="E187" s="55"/>
      <c r="F187" s="55"/>
      <c r="G187" s="62"/>
      <c r="H187" s="31"/>
      <c r="I187" s="119"/>
      <c r="J187" s="120"/>
    </row>
    <row r="188" spans="2:10" ht="15">
      <c r="B188" s="71"/>
      <c r="C188" s="30"/>
      <c r="D188" s="55"/>
      <c r="E188" s="55"/>
      <c r="F188" s="55"/>
      <c r="G188" s="62"/>
      <c r="H188" s="31"/>
      <c r="I188" s="120"/>
      <c r="J188" s="120"/>
    </row>
    <row r="189" spans="2:10" ht="15">
      <c r="B189" s="71"/>
      <c r="C189" s="71"/>
      <c r="D189" s="74"/>
      <c r="E189" s="55"/>
      <c r="F189" s="55"/>
      <c r="G189" s="62"/>
      <c r="H189" s="31"/>
      <c r="I189" s="120"/>
      <c r="J189" s="118"/>
    </row>
    <row r="190" spans="2:10" ht="15">
      <c r="B190" s="71"/>
      <c r="C190" s="71"/>
      <c r="D190" s="59"/>
      <c r="E190" s="55"/>
      <c r="F190" s="55"/>
      <c r="G190" s="62"/>
      <c r="H190" s="31"/>
      <c r="I190" s="120"/>
      <c r="J190" s="120"/>
    </row>
    <row r="191" spans="2:10" ht="15">
      <c r="B191" s="71"/>
      <c r="C191" s="71"/>
      <c r="D191" s="97"/>
      <c r="E191" s="55"/>
      <c r="F191" s="55"/>
      <c r="G191" s="62"/>
      <c r="H191" s="31"/>
      <c r="I191" s="120"/>
      <c r="J191" s="120"/>
    </row>
    <row r="192" spans="2:10" ht="15">
      <c r="B192" s="71"/>
      <c r="C192" s="71"/>
      <c r="D192" s="59"/>
      <c r="E192" s="55"/>
      <c r="F192" s="55"/>
      <c r="G192" s="62"/>
      <c r="H192" s="31"/>
      <c r="I192" s="121"/>
      <c r="J192" s="121"/>
    </row>
    <row r="193" spans="2:10" ht="15">
      <c r="B193" s="71"/>
      <c r="C193" s="30"/>
      <c r="D193" s="6"/>
      <c r="E193" s="55"/>
      <c r="F193" s="55"/>
      <c r="G193" s="62"/>
      <c r="H193" s="31"/>
      <c r="I193" s="120"/>
      <c r="J193" s="120"/>
    </row>
    <row r="194" spans="2:10" ht="15">
      <c r="B194" s="71"/>
      <c r="C194" s="30"/>
      <c r="D194" s="6"/>
      <c r="E194" s="55"/>
      <c r="F194" s="55"/>
      <c r="G194" s="41"/>
      <c r="H194" s="31"/>
      <c r="I194" s="120"/>
      <c r="J194" s="118"/>
    </row>
    <row r="195" spans="2:10" ht="15">
      <c r="B195" s="71"/>
      <c r="C195" s="30"/>
      <c r="D195" s="55"/>
      <c r="E195" s="55"/>
      <c r="F195" s="55"/>
      <c r="G195" s="62"/>
      <c r="H195" s="31"/>
      <c r="I195" s="120"/>
      <c r="J195" s="120"/>
    </row>
    <row r="196" spans="2:10" ht="15">
      <c r="B196" s="71"/>
      <c r="C196" s="30"/>
      <c r="D196" s="97"/>
      <c r="E196" s="55"/>
      <c r="F196" s="55"/>
      <c r="G196" s="62"/>
      <c r="H196" s="31"/>
      <c r="I196" s="120"/>
      <c r="J196" s="120"/>
    </row>
    <row r="197" spans="2:10" ht="15">
      <c r="B197" s="71"/>
      <c r="C197" s="30"/>
      <c r="D197" s="55"/>
      <c r="E197" s="55"/>
      <c r="F197" s="98"/>
      <c r="G197" s="122"/>
      <c r="H197" s="31"/>
      <c r="I197" s="120"/>
      <c r="J197" s="120"/>
    </row>
    <row r="198" spans="2:10" ht="15">
      <c r="B198" s="71"/>
      <c r="C198" s="71"/>
      <c r="D198" s="97"/>
      <c r="E198" s="55"/>
      <c r="F198" s="55"/>
      <c r="G198" s="62"/>
      <c r="H198" s="31"/>
      <c r="I198" s="120"/>
      <c r="J198" s="120"/>
    </row>
    <row r="199" spans="2:10" ht="15">
      <c r="B199" s="71"/>
      <c r="C199" s="30"/>
      <c r="D199" s="55"/>
      <c r="E199" s="55"/>
      <c r="F199" s="55"/>
      <c r="G199" s="122"/>
      <c r="H199" s="31"/>
      <c r="I199" s="121"/>
      <c r="J199" s="121"/>
    </row>
    <row r="200" spans="2:10" ht="15">
      <c r="B200" s="71"/>
      <c r="C200" s="30"/>
      <c r="D200" s="55"/>
      <c r="E200" s="55"/>
      <c r="F200" s="55"/>
      <c r="G200" s="62"/>
      <c r="H200" s="31"/>
      <c r="I200" s="120"/>
      <c r="J200" s="120"/>
    </row>
    <row r="201" spans="2:10" ht="15">
      <c r="B201" s="71"/>
      <c r="C201" s="30"/>
      <c r="D201" s="55"/>
      <c r="E201" s="55"/>
      <c r="F201" s="55"/>
      <c r="G201" s="122"/>
      <c r="H201" s="31"/>
      <c r="I201" s="121"/>
      <c r="J201" s="121"/>
    </row>
    <row r="202" spans="2:10" ht="15">
      <c r="B202" s="71"/>
      <c r="C202" s="30"/>
      <c r="D202" s="55"/>
      <c r="E202" s="55"/>
      <c r="F202" s="55"/>
      <c r="G202" s="62"/>
      <c r="H202" s="31"/>
      <c r="I202" s="120"/>
      <c r="J202" s="120"/>
    </row>
    <row r="203" spans="2:10" ht="15">
      <c r="B203" s="71"/>
      <c r="C203" s="30"/>
      <c r="D203" s="55"/>
      <c r="E203" s="55"/>
      <c r="F203" s="55"/>
      <c r="G203" s="62"/>
      <c r="H203" s="31"/>
      <c r="I203" s="120"/>
      <c r="J203" s="120"/>
    </row>
    <row r="204" spans="2:10" ht="15">
      <c r="B204" s="71"/>
      <c r="C204" s="30"/>
      <c r="D204" s="55"/>
      <c r="E204" s="55"/>
      <c r="F204" s="55"/>
      <c r="G204" s="62"/>
      <c r="H204" s="31"/>
      <c r="I204" s="120"/>
      <c r="J204" s="120"/>
    </row>
    <row r="205" spans="2:10" ht="15">
      <c r="B205" s="71"/>
      <c r="C205" s="30"/>
      <c r="D205" s="59"/>
      <c r="E205" s="55"/>
      <c r="F205" s="55"/>
      <c r="G205" s="62"/>
      <c r="H205" s="31"/>
      <c r="I205" s="120"/>
      <c r="J205" s="120"/>
    </row>
    <row r="206" spans="2:10" ht="15.75">
      <c r="B206" s="71"/>
      <c r="C206" s="123"/>
      <c r="D206" s="55"/>
      <c r="E206" s="55"/>
      <c r="F206" s="55"/>
      <c r="G206" s="62"/>
      <c r="H206" s="38"/>
      <c r="I206" s="120"/>
      <c r="J206" s="120"/>
    </row>
    <row r="207" spans="2:10" ht="15">
      <c r="B207" s="71"/>
      <c r="C207" s="124"/>
      <c r="D207" s="97"/>
      <c r="E207" s="55"/>
      <c r="F207" s="55"/>
      <c r="G207" s="62"/>
      <c r="H207" s="38"/>
      <c r="I207" s="120"/>
      <c r="J207" s="120"/>
    </row>
    <row r="208" spans="2:10" ht="15">
      <c r="B208" s="71"/>
      <c r="C208" s="124"/>
      <c r="D208" s="55"/>
      <c r="E208" s="55"/>
      <c r="F208" s="55"/>
      <c r="G208" s="62"/>
      <c r="H208" s="38"/>
      <c r="I208" s="120"/>
      <c r="J208" s="120"/>
    </row>
    <row r="209" spans="2:10" ht="15">
      <c r="B209" s="71"/>
      <c r="C209" s="124"/>
      <c r="D209" s="55"/>
      <c r="E209" s="55"/>
      <c r="F209" s="98"/>
      <c r="G209" s="122"/>
      <c r="H209" s="38"/>
      <c r="I209" s="120"/>
      <c r="J209" s="120"/>
    </row>
    <row r="210" spans="2:10" ht="15">
      <c r="B210" s="71"/>
      <c r="C210" s="124"/>
      <c r="D210" s="55"/>
      <c r="E210" s="55"/>
      <c r="F210" s="55"/>
      <c r="G210" s="62"/>
      <c r="H210" s="38"/>
      <c r="I210" s="120"/>
      <c r="J210" s="120"/>
    </row>
    <row r="211" spans="2:10" ht="15">
      <c r="B211" s="71"/>
      <c r="C211" s="124"/>
      <c r="D211" s="55"/>
      <c r="E211" s="55"/>
      <c r="F211" s="55"/>
      <c r="G211" s="122"/>
      <c r="H211" s="38"/>
      <c r="I211" s="120"/>
      <c r="J211" s="120"/>
    </row>
    <row r="212" spans="2:10" ht="15">
      <c r="B212" s="71"/>
      <c r="C212" s="124"/>
      <c r="D212" s="55"/>
      <c r="E212" s="55"/>
      <c r="F212" s="55"/>
      <c r="G212" s="62"/>
      <c r="H212" s="38"/>
      <c r="I212" s="120"/>
      <c r="J212" s="120"/>
    </row>
    <row r="213" spans="2:10" ht="15">
      <c r="B213" s="71"/>
      <c r="C213" s="124"/>
      <c r="D213" s="97"/>
      <c r="E213" s="55"/>
      <c r="F213" s="55"/>
      <c r="G213" s="62"/>
      <c r="H213" s="38"/>
      <c r="I213" s="120"/>
      <c r="J213" s="120"/>
    </row>
    <row r="214" spans="2:10" ht="15">
      <c r="B214" s="71"/>
      <c r="C214" s="124"/>
      <c r="D214" s="55"/>
      <c r="E214" s="55"/>
      <c r="F214" s="55"/>
      <c r="G214" s="62"/>
      <c r="H214" s="38"/>
      <c r="I214" s="120"/>
      <c r="J214" s="120"/>
    </row>
    <row r="215" spans="2:10" ht="15">
      <c r="B215" s="71"/>
      <c r="C215" s="124"/>
      <c r="D215" s="55"/>
      <c r="E215" s="55"/>
      <c r="F215" s="98"/>
      <c r="G215" s="122"/>
      <c r="H215" s="38"/>
      <c r="I215" s="120"/>
      <c r="J215" s="120"/>
    </row>
    <row r="216" spans="2:10" ht="15">
      <c r="B216" s="71"/>
      <c r="C216" s="124"/>
      <c r="D216" s="55"/>
      <c r="E216" s="55"/>
      <c r="F216" s="55"/>
      <c r="G216" s="62"/>
      <c r="H216" s="38"/>
      <c r="I216" s="120"/>
      <c r="J216" s="120"/>
    </row>
    <row r="217" spans="2:10" ht="15">
      <c r="B217" s="71"/>
      <c r="C217" s="124"/>
      <c r="D217" s="55"/>
      <c r="E217" s="55"/>
      <c r="F217" s="55"/>
      <c r="G217" s="122"/>
      <c r="H217" s="38"/>
      <c r="I217" s="120"/>
      <c r="J217" s="120"/>
    </row>
    <row r="218" spans="2:10" ht="15">
      <c r="B218" s="71"/>
      <c r="C218" s="124"/>
      <c r="D218" s="59"/>
      <c r="E218" s="55"/>
      <c r="F218" s="55"/>
      <c r="G218" s="62"/>
      <c r="H218" s="38"/>
      <c r="I218" s="120"/>
      <c r="J218" s="120"/>
    </row>
    <row r="219" spans="2:10" ht="15">
      <c r="B219" s="71"/>
      <c r="C219" s="124"/>
      <c r="D219" s="55"/>
      <c r="E219" s="55"/>
      <c r="F219" s="55"/>
      <c r="G219" s="122"/>
      <c r="H219" s="38"/>
      <c r="I219" s="120"/>
      <c r="J219" s="120"/>
    </row>
    <row r="220" spans="2:10" ht="15">
      <c r="B220" s="71"/>
      <c r="C220" s="124"/>
      <c r="D220" s="55"/>
      <c r="E220" s="55"/>
      <c r="F220" s="55"/>
      <c r="G220" s="62"/>
      <c r="H220" s="38"/>
      <c r="I220" s="120"/>
      <c r="J220" s="120"/>
    </row>
    <row r="221" spans="2:10" ht="15">
      <c r="B221" s="71"/>
      <c r="C221" s="124"/>
      <c r="D221" s="55"/>
      <c r="E221" s="55"/>
      <c r="F221" s="55"/>
      <c r="G221" s="122"/>
      <c r="H221" s="38"/>
      <c r="I221" s="120"/>
      <c r="J221" s="120"/>
    </row>
    <row r="222" spans="2:10" ht="15">
      <c r="B222" s="71"/>
      <c r="C222" s="124"/>
      <c r="D222" s="55"/>
      <c r="E222" s="55"/>
      <c r="F222" s="55"/>
      <c r="G222" s="62"/>
      <c r="H222" s="38"/>
      <c r="I222" s="120"/>
      <c r="J222" s="120"/>
    </row>
    <row r="223" spans="2:10" ht="15">
      <c r="B223" s="71"/>
      <c r="C223" s="124"/>
      <c r="D223" s="97"/>
      <c r="E223" s="55"/>
      <c r="F223" s="55"/>
      <c r="G223" s="62"/>
      <c r="H223" s="38"/>
      <c r="I223" s="120"/>
      <c r="J223" s="120"/>
    </row>
    <row r="224" spans="2:10" ht="15">
      <c r="B224" s="71"/>
      <c r="C224" s="124"/>
      <c r="D224" s="55"/>
      <c r="E224" s="55"/>
      <c r="F224" s="55"/>
      <c r="G224" s="62"/>
      <c r="H224" s="38"/>
      <c r="I224" s="120"/>
      <c r="J224" s="120"/>
    </row>
    <row r="225" spans="2:10" ht="15">
      <c r="B225" s="71"/>
      <c r="C225" s="124"/>
      <c r="D225" s="55"/>
      <c r="E225" s="55"/>
      <c r="F225" s="98"/>
      <c r="G225" s="122"/>
      <c r="H225" s="38"/>
      <c r="I225" s="120"/>
      <c r="J225" s="120"/>
    </row>
    <row r="226" spans="2:10" ht="15">
      <c r="B226" s="71"/>
      <c r="C226" s="124"/>
      <c r="D226" s="59"/>
      <c r="E226" s="55"/>
      <c r="F226" s="55"/>
      <c r="G226" s="62"/>
      <c r="H226" s="38"/>
      <c r="I226" s="120"/>
      <c r="J226" s="120"/>
    </row>
    <row r="227" spans="2:10" ht="15">
      <c r="B227" s="71"/>
      <c r="C227" s="124"/>
      <c r="D227" s="55"/>
      <c r="E227" s="55"/>
      <c r="F227" s="55"/>
      <c r="G227" s="122"/>
      <c r="H227" s="38"/>
      <c r="I227" s="120"/>
      <c r="J227" s="120"/>
    </row>
    <row r="228" spans="2:10" ht="15">
      <c r="B228" s="71"/>
      <c r="C228" s="124"/>
      <c r="D228" s="55"/>
      <c r="E228" s="55"/>
      <c r="F228" s="55"/>
      <c r="G228" s="62"/>
      <c r="H228" s="38"/>
      <c r="I228" s="120"/>
      <c r="J228" s="120"/>
    </row>
    <row r="229" spans="2:10" ht="15">
      <c r="B229" s="71"/>
      <c r="C229" s="124"/>
      <c r="D229" s="55"/>
      <c r="E229" s="55"/>
      <c r="F229" s="55"/>
      <c r="G229" s="122"/>
      <c r="H229" s="38"/>
      <c r="I229" s="120"/>
      <c r="J229" s="120"/>
    </row>
    <row r="230" spans="2:10" ht="15">
      <c r="B230" s="71"/>
      <c r="C230" s="125"/>
      <c r="D230" s="55"/>
      <c r="E230" s="55"/>
      <c r="F230" s="55"/>
      <c r="G230" s="62"/>
      <c r="H230" s="38"/>
      <c r="I230" s="120"/>
      <c r="J230" s="120"/>
    </row>
    <row r="231" spans="2:10" ht="15">
      <c r="B231" s="71"/>
      <c r="C231" s="125"/>
      <c r="D231" s="55"/>
      <c r="E231" s="55"/>
      <c r="F231" s="55"/>
      <c r="G231" s="122"/>
      <c r="H231" s="38"/>
      <c r="I231" s="120"/>
      <c r="J231" s="120"/>
    </row>
    <row r="232" spans="2:10" ht="15">
      <c r="B232" s="71"/>
      <c r="C232" s="30"/>
      <c r="D232" s="55"/>
      <c r="E232" s="55"/>
      <c r="F232" s="55"/>
      <c r="G232" s="62"/>
      <c r="H232" s="31"/>
      <c r="I232" s="120"/>
      <c r="J232" s="120"/>
    </row>
    <row r="233" spans="2:10" ht="15">
      <c r="B233" s="71"/>
      <c r="C233" s="30"/>
      <c r="D233" s="55"/>
      <c r="E233" s="55"/>
      <c r="F233" s="55"/>
      <c r="G233" s="122"/>
      <c r="H233" s="31"/>
      <c r="I233" s="120"/>
      <c r="J233" s="120"/>
    </row>
    <row r="234" spans="2:10">
      <c r="B234" s="445"/>
      <c r="C234" s="445"/>
      <c r="D234" s="445"/>
      <c r="E234" s="445"/>
      <c r="F234" s="445"/>
      <c r="G234" s="445"/>
      <c r="H234" s="445"/>
      <c r="I234" s="445"/>
      <c r="J234" s="446"/>
    </row>
    <row r="235" spans="2:10">
      <c r="B235" s="445"/>
      <c r="C235" s="445"/>
      <c r="D235" s="445"/>
      <c r="E235" s="445"/>
      <c r="F235" s="445"/>
      <c r="G235" s="445"/>
      <c r="H235" s="445"/>
      <c r="I235" s="445"/>
      <c r="J235" s="446"/>
    </row>
    <row r="236" spans="2:10" ht="15">
      <c r="B236" s="6"/>
      <c r="C236" s="3"/>
      <c r="D236" s="3"/>
      <c r="E236" s="3"/>
      <c r="F236" s="3"/>
      <c r="G236" s="29"/>
      <c r="H236" s="31"/>
      <c r="I236" s="3"/>
      <c r="J236" s="3"/>
    </row>
  </sheetData>
  <mergeCells count="32">
    <mergeCell ref="B234:I235"/>
    <mergeCell ref="J234:J235"/>
    <mergeCell ref="B184:I185"/>
    <mergeCell ref="J184:J185"/>
    <mergeCell ref="I129:I130"/>
    <mergeCell ref="J129:J130"/>
    <mergeCell ref="B182:B183"/>
    <mergeCell ref="D182:F183"/>
    <mergeCell ref="B129:B130"/>
    <mergeCell ref="D129:F130"/>
    <mergeCell ref="G129:G130"/>
    <mergeCell ref="H129:H130"/>
    <mergeCell ref="I182:I183"/>
    <mergeCell ref="J182:J183"/>
    <mergeCell ref="G182:G183"/>
    <mergeCell ref="H182:H183"/>
    <mergeCell ref="B178:I179"/>
    <mergeCell ref="J178:J179"/>
    <mergeCell ref="B127:I128"/>
    <mergeCell ref="J127:J128"/>
    <mergeCell ref="B2:J2"/>
    <mergeCell ref="B131:I132"/>
    <mergeCell ref="J131:J132"/>
    <mergeCell ref="I3:I4"/>
    <mergeCell ref="J3:J4"/>
    <mergeCell ref="B3:B4"/>
    <mergeCell ref="D3:F4"/>
    <mergeCell ref="G3:G4"/>
    <mergeCell ref="H3:H4"/>
    <mergeCell ref="J50:J51"/>
    <mergeCell ref="J60:J61"/>
    <mergeCell ref="J52:J5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rowBreaks count="3" manualBreakCount="3">
    <brk id="68" min="1" max="9" man="1"/>
    <brk id="129" min="1" max="9" man="1"/>
    <brk id="180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view="pageBreakPreview" zoomScaleNormal="100" zoomScaleSheetLayoutView="100" zoomScalePageLayoutView="80" workbookViewId="0">
      <selection activeCell="D9" sqref="D9:F9"/>
    </sheetView>
  </sheetViews>
  <sheetFormatPr defaultColWidth="8.85546875" defaultRowHeight="12.75"/>
  <cols>
    <col min="1" max="1" width="8.85546875" style="53"/>
    <col min="2" max="2" width="9.28515625" style="53" bestFit="1" customWidth="1"/>
    <col min="3" max="3" width="9.5703125" style="53" customWidth="1"/>
    <col min="4" max="5" width="8.85546875" style="53"/>
    <col min="6" max="6" width="41.42578125" style="53" customWidth="1"/>
    <col min="7" max="7" width="8.85546875" style="53"/>
    <col min="8" max="8" width="12" style="53" bestFit="1" customWidth="1"/>
    <col min="9" max="10" width="15.28515625" style="53" bestFit="1" customWidth="1"/>
    <col min="11" max="16384" width="8.85546875" style="53"/>
  </cols>
  <sheetData>
    <row r="1" spans="2:10" s="1" customFormat="1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s="1" customFormat="1" ht="15.75" thickBot="1">
      <c r="B2" s="425" t="s">
        <v>297</v>
      </c>
      <c r="C2" s="389"/>
      <c r="D2" s="389"/>
      <c r="E2" s="389"/>
      <c r="F2" s="389"/>
      <c r="G2" s="389"/>
      <c r="H2" s="389"/>
      <c r="I2" s="389"/>
      <c r="J2" s="389"/>
    </row>
    <row r="3" spans="2:10" ht="15.75" customHeight="1" thickTop="1">
      <c r="B3" s="399" t="s">
        <v>59</v>
      </c>
      <c r="C3" s="225" t="s">
        <v>13</v>
      </c>
      <c r="D3" s="407" t="s">
        <v>1</v>
      </c>
      <c r="E3" s="407"/>
      <c r="F3" s="407"/>
      <c r="G3" s="407" t="s">
        <v>2</v>
      </c>
      <c r="H3" s="407" t="s">
        <v>3</v>
      </c>
      <c r="I3" s="407" t="s">
        <v>4</v>
      </c>
      <c r="J3" s="397" t="s">
        <v>5</v>
      </c>
    </row>
    <row r="4" spans="2:10" ht="30">
      <c r="B4" s="400"/>
      <c r="C4" s="130" t="s">
        <v>14</v>
      </c>
      <c r="D4" s="408"/>
      <c r="E4" s="408"/>
      <c r="F4" s="408"/>
      <c r="G4" s="408"/>
      <c r="H4" s="432"/>
      <c r="I4" s="432"/>
      <c r="J4" s="398"/>
    </row>
    <row r="5" spans="2:10" ht="14.25">
      <c r="B5" s="232"/>
      <c r="C5" s="157"/>
      <c r="D5" s="133"/>
      <c r="E5" s="134"/>
      <c r="F5" s="135"/>
      <c r="G5" s="158"/>
      <c r="H5" s="159"/>
      <c r="I5" s="193"/>
      <c r="J5" s="340"/>
    </row>
    <row r="6" spans="2:10" ht="15">
      <c r="B6" s="233">
        <v>6</v>
      </c>
      <c r="C6" s="131" t="s">
        <v>15</v>
      </c>
      <c r="D6" s="140" t="s">
        <v>154</v>
      </c>
      <c r="E6" s="147"/>
      <c r="F6" s="334"/>
      <c r="G6" s="136"/>
      <c r="H6" s="137"/>
      <c r="I6" s="194"/>
      <c r="J6" s="341"/>
    </row>
    <row r="7" spans="2:10" ht="15">
      <c r="B7" s="233"/>
      <c r="C7" s="131" t="s">
        <v>105</v>
      </c>
      <c r="D7" s="140" t="s">
        <v>106</v>
      </c>
      <c r="E7" s="147"/>
      <c r="F7" s="334"/>
      <c r="G7" s="136"/>
      <c r="H7" s="137"/>
      <c r="I7" s="194"/>
      <c r="J7" s="341"/>
    </row>
    <row r="8" spans="2:10" ht="15">
      <c r="B8" s="233"/>
      <c r="C8" s="131"/>
      <c r="D8" s="150"/>
      <c r="E8" s="147"/>
      <c r="F8" s="334"/>
      <c r="G8" s="136"/>
      <c r="H8" s="137"/>
      <c r="I8" s="194"/>
      <c r="J8" s="341"/>
    </row>
    <row r="9" spans="2:10" ht="15">
      <c r="B9" s="233">
        <v>6.1</v>
      </c>
      <c r="C9" s="131"/>
      <c r="D9" s="428" t="s">
        <v>155</v>
      </c>
      <c r="E9" s="389"/>
      <c r="F9" s="429"/>
      <c r="G9" s="136"/>
      <c r="H9" s="137"/>
      <c r="I9" s="210"/>
      <c r="J9" s="342"/>
    </row>
    <row r="10" spans="2:10" ht="14.25">
      <c r="B10" s="233"/>
      <c r="C10" s="131"/>
      <c r="D10" s="327"/>
      <c r="E10" s="328"/>
      <c r="F10" s="343"/>
      <c r="G10" s="136"/>
      <c r="H10" s="137"/>
      <c r="I10" s="194"/>
      <c r="J10" s="341"/>
    </row>
    <row r="11" spans="2:10" ht="16.5">
      <c r="B11" s="233" t="s">
        <v>70</v>
      </c>
      <c r="C11" s="131"/>
      <c r="D11" s="327" t="s">
        <v>156</v>
      </c>
      <c r="E11" s="328"/>
      <c r="F11" s="343"/>
      <c r="G11" s="136" t="s">
        <v>82</v>
      </c>
      <c r="H11" s="137"/>
      <c r="I11" s="194"/>
      <c r="J11" s="341">
        <f>H11*I11</f>
        <v>0</v>
      </c>
    </row>
    <row r="12" spans="2:10" ht="14.25">
      <c r="B12" s="233"/>
      <c r="C12" s="131"/>
      <c r="D12" s="327"/>
      <c r="E12" s="328"/>
      <c r="F12" s="343"/>
      <c r="G12" s="136"/>
      <c r="H12" s="137"/>
      <c r="I12" s="194"/>
      <c r="J12" s="341"/>
    </row>
    <row r="13" spans="2:10" ht="15">
      <c r="B13" s="233" t="s">
        <v>71</v>
      </c>
      <c r="C13" s="131"/>
      <c r="D13" s="428" t="s">
        <v>157</v>
      </c>
      <c r="E13" s="389"/>
      <c r="F13" s="429"/>
      <c r="G13" s="136"/>
      <c r="H13" s="137"/>
      <c r="I13" s="210"/>
      <c r="J13" s="342"/>
    </row>
    <row r="14" spans="2:10" ht="14.25">
      <c r="B14" s="233"/>
      <c r="C14" s="131"/>
      <c r="D14" s="327"/>
      <c r="E14" s="328"/>
      <c r="F14" s="343"/>
      <c r="G14" s="136"/>
      <c r="H14" s="137"/>
      <c r="I14" s="194"/>
      <c r="J14" s="341"/>
    </row>
    <row r="15" spans="2:10" ht="17.25">
      <c r="B15" s="233" t="s">
        <v>158</v>
      </c>
      <c r="C15" s="195"/>
      <c r="D15" s="146" t="s">
        <v>159</v>
      </c>
      <c r="E15" s="141"/>
      <c r="F15" s="334"/>
      <c r="G15" s="136" t="s">
        <v>81</v>
      </c>
      <c r="H15" s="213">
        <f>H11*0.3</f>
        <v>0</v>
      </c>
      <c r="I15" s="194"/>
      <c r="J15" s="341">
        <f>H15*I15</f>
        <v>0</v>
      </c>
    </row>
    <row r="16" spans="2:10" ht="14.25">
      <c r="B16" s="233"/>
      <c r="C16" s="131"/>
      <c r="D16" s="412" t="s">
        <v>160</v>
      </c>
      <c r="E16" s="410"/>
      <c r="F16" s="413"/>
      <c r="G16" s="136"/>
      <c r="H16" s="137"/>
      <c r="I16" s="210"/>
      <c r="J16" s="341"/>
    </row>
    <row r="17" spans="2:10" ht="14.25">
      <c r="B17" s="233"/>
      <c r="C17" s="131"/>
      <c r="D17" s="327"/>
      <c r="E17" s="328"/>
      <c r="F17" s="343"/>
      <c r="G17" s="136"/>
      <c r="H17" s="137"/>
      <c r="I17" s="194"/>
      <c r="J17" s="341"/>
    </row>
    <row r="18" spans="2:10" ht="17.25">
      <c r="B18" s="233" t="s">
        <v>161</v>
      </c>
      <c r="C18" s="132"/>
      <c r="D18" s="146" t="s">
        <v>162</v>
      </c>
      <c r="E18" s="147"/>
      <c r="F18" s="334"/>
      <c r="G18" s="136" t="s">
        <v>81</v>
      </c>
      <c r="H18" s="137">
        <f>H15*10%</f>
        <v>0</v>
      </c>
      <c r="I18" s="194"/>
      <c r="J18" s="341">
        <f>H18*I18</f>
        <v>0</v>
      </c>
    </row>
    <row r="19" spans="2:10" ht="14.25">
      <c r="B19" s="233"/>
      <c r="C19" s="327"/>
      <c r="D19" s="412"/>
      <c r="E19" s="410"/>
      <c r="F19" s="413"/>
      <c r="G19" s="136"/>
      <c r="H19" s="137"/>
      <c r="I19" s="194"/>
      <c r="J19" s="341"/>
    </row>
    <row r="20" spans="2:10" ht="15">
      <c r="B20" s="233" t="s">
        <v>72</v>
      </c>
      <c r="C20" s="195"/>
      <c r="D20" s="140" t="s">
        <v>163</v>
      </c>
      <c r="E20" s="141"/>
      <c r="F20" s="334"/>
      <c r="G20" s="136"/>
      <c r="H20" s="213"/>
      <c r="I20" s="194"/>
      <c r="J20" s="341"/>
    </row>
    <row r="21" spans="2:10" ht="15">
      <c r="B21" s="233"/>
      <c r="C21" s="132"/>
      <c r="D21" s="146"/>
      <c r="E21" s="147"/>
      <c r="F21" s="334"/>
      <c r="G21" s="136"/>
      <c r="H21" s="137"/>
      <c r="I21" s="194"/>
      <c r="J21" s="344"/>
    </row>
    <row r="22" spans="2:10" ht="17.25">
      <c r="B22" s="233" t="s">
        <v>164</v>
      </c>
      <c r="C22" s="132"/>
      <c r="D22" s="146" t="s">
        <v>159</v>
      </c>
      <c r="E22" s="141"/>
      <c r="F22" s="334"/>
      <c r="G22" s="136" t="s">
        <v>81</v>
      </c>
      <c r="H22" s="137"/>
      <c r="I22" s="194"/>
      <c r="J22" s="341">
        <f>H22*I22</f>
        <v>0</v>
      </c>
    </row>
    <row r="23" spans="2:10" ht="15">
      <c r="B23" s="233"/>
      <c r="C23" s="132"/>
      <c r="D23" s="327" t="s">
        <v>160</v>
      </c>
      <c r="E23" s="141"/>
      <c r="F23" s="334"/>
      <c r="G23" s="136"/>
      <c r="H23" s="137"/>
      <c r="I23" s="194"/>
      <c r="J23" s="341"/>
    </row>
    <row r="24" spans="2:10" ht="15">
      <c r="B24" s="233"/>
      <c r="C24" s="132"/>
      <c r="D24" s="327"/>
      <c r="E24" s="141"/>
      <c r="F24" s="334"/>
      <c r="G24" s="136"/>
      <c r="H24" s="137"/>
      <c r="I24" s="194"/>
      <c r="J24" s="341"/>
    </row>
    <row r="25" spans="2:10" ht="17.25">
      <c r="B25" s="233" t="s">
        <v>165</v>
      </c>
      <c r="C25" s="132"/>
      <c r="D25" s="146" t="s">
        <v>162</v>
      </c>
      <c r="E25" s="147"/>
      <c r="F25" s="334"/>
      <c r="G25" s="136" t="s">
        <v>81</v>
      </c>
      <c r="H25" s="288"/>
      <c r="I25" s="194"/>
      <c r="J25" s="341">
        <f>H25*I25</f>
        <v>0</v>
      </c>
    </row>
    <row r="26" spans="2:10" ht="15">
      <c r="B26" s="233"/>
      <c r="C26" s="132"/>
      <c r="D26" s="327"/>
      <c r="E26" s="141"/>
      <c r="F26" s="334"/>
      <c r="G26" s="136"/>
      <c r="H26" s="137"/>
      <c r="I26" s="194"/>
      <c r="J26" s="341"/>
    </row>
    <row r="27" spans="2:10" ht="15">
      <c r="B27" s="233" t="s">
        <v>73</v>
      </c>
      <c r="C27" s="132"/>
      <c r="D27" s="330" t="s">
        <v>166</v>
      </c>
      <c r="E27" s="141"/>
      <c r="F27" s="334"/>
      <c r="G27" s="136"/>
      <c r="H27" s="137"/>
      <c r="I27" s="194"/>
      <c r="J27" s="341"/>
    </row>
    <row r="28" spans="2:10" ht="14.25">
      <c r="B28" s="233"/>
      <c r="C28" s="262"/>
      <c r="D28" s="146"/>
      <c r="E28" s="147"/>
      <c r="F28" s="334"/>
      <c r="G28" s="136"/>
      <c r="H28" s="137"/>
      <c r="I28" s="194"/>
      <c r="J28" s="341"/>
    </row>
    <row r="29" spans="2:10" ht="16.5">
      <c r="B29" s="233"/>
      <c r="C29" s="262"/>
      <c r="D29" s="146" t="s">
        <v>167</v>
      </c>
      <c r="E29" s="147"/>
      <c r="F29" s="334"/>
      <c r="G29" s="136" t="s">
        <v>81</v>
      </c>
      <c r="H29" s="137"/>
      <c r="I29" s="194"/>
      <c r="J29" s="341">
        <f t="shared" ref="J29:J33" si="0">H29*I29</f>
        <v>0</v>
      </c>
    </row>
    <row r="30" spans="2:10" ht="14.25">
      <c r="B30" s="233"/>
      <c r="C30" s="262"/>
      <c r="D30" s="146"/>
      <c r="E30" s="147"/>
      <c r="F30" s="334"/>
      <c r="G30" s="136"/>
      <c r="H30" s="137"/>
      <c r="I30" s="194"/>
      <c r="J30" s="341"/>
    </row>
    <row r="31" spans="2:10" ht="16.5">
      <c r="B31" s="233"/>
      <c r="C31" s="262"/>
      <c r="D31" s="146" t="s">
        <v>168</v>
      </c>
      <c r="E31" s="147"/>
      <c r="F31" s="334"/>
      <c r="G31" s="136" t="s">
        <v>82</v>
      </c>
      <c r="H31" s="137"/>
      <c r="I31" s="194"/>
      <c r="J31" s="341">
        <f t="shared" si="0"/>
        <v>0</v>
      </c>
    </row>
    <row r="32" spans="2:10" ht="14.25">
      <c r="B32" s="233"/>
      <c r="C32" s="262"/>
      <c r="D32" s="146"/>
      <c r="E32" s="147"/>
      <c r="F32" s="334"/>
      <c r="G32" s="136"/>
      <c r="H32" s="137"/>
      <c r="I32" s="194"/>
      <c r="J32" s="341"/>
    </row>
    <row r="33" spans="2:10" ht="14.25">
      <c r="B33" s="233"/>
      <c r="C33" s="262"/>
      <c r="D33" s="146" t="s">
        <v>169</v>
      </c>
      <c r="E33" s="147"/>
      <c r="F33" s="334"/>
      <c r="G33" s="136" t="s">
        <v>8</v>
      </c>
      <c r="H33" s="288"/>
      <c r="I33" s="194"/>
      <c r="J33" s="341">
        <f t="shared" si="0"/>
        <v>0</v>
      </c>
    </row>
    <row r="34" spans="2:10" ht="14.25">
      <c r="B34" s="233"/>
      <c r="C34" s="131"/>
      <c r="D34" s="146"/>
      <c r="E34" s="147"/>
      <c r="F34" s="334"/>
      <c r="G34" s="136"/>
      <c r="H34" s="137"/>
      <c r="I34" s="194"/>
      <c r="J34" s="341"/>
    </row>
    <row r="35" spans="2:10" ht="15">
      <c r="B35" s="233" t="s">
        <v>170</v>
      </c>
      <c r="C35" s="131"/>
      <c r="D35" s="428" t="s">
        <v>107</v>
      </c>
      <c r="E35" s="389"/>
      <c r="F35" s="429"/>
      <c r="G35" s="136"/>
      <c r="H35" s="137"/>
      <c r="I35" s="210"/>
      <c r="J35" s="341"/>
    </row>
    <row r="36" spans="2:10" ht="15">
      <c r="B36" s="233"/>
      <c r="C36" s="131"/>
      <c r="D36" s="330" t="s">
        <v>171</v>
      </c>
      <c r="E36" s="328"/>
      <c r="F36" s="343"/>
      <c r="G36" s="136"/>
      <c r="H36" s="137"/>
      <c r="I36" s="194"/>
      <c r="J36" s="341"/>
    </row>
    <row r="37" spans="2:10" ht="15">
      <c r="B37" s="233"/>
      <c r="C37" s="131"/>
      <c r="D37" s="330" t="s">
        <v>172</v>
      </c>
      <c r="E37" s="328"/>
      <c r="F37" s="343"/>
      <c r="G37" s="136"/>
      <c r="H37" s="137"/>
      <c r="I37" s="194"/>
      <c r="J37" s="341"/>
    </row>
    <row r="38" spans="2:10" ht="15">
      <c r="B38" s="233"/>
      <c r="C38" s="131"/>
      <c r="D38" s="330"/>
      <c r="E38" s="328"/>
      <c r="F38" s="343"/>
      <c r="G38" s="136"/>
      <c r="H38" s="137"/>
      <c r="I38" s="194"/>
      <c r="J38" s="341"/>
    </row>
    <row r="39" spans="2:10" ht="14.25">
      <c r="B39" s="233"/>
      <c r="C39" s="131"/>
      <c r="D39" s="327" t="s">
        <v>236</v>
      </c>
      <c r="E39" s="328"/>
      <c r="F39" s="343"/>
      <c r="G39" s="136" t="s">
        <v>50</v>
      </c>
      <c r="H39" s="137"/>
      <c r="I39" s="194"/>
      <c r="J39" s="341">
        <f t="shared" ref="J39" si="1">H39*I39</f>
        <v>0</v>
      </c>
    </row>
    <row r="40" spans="2:10" ht="15">
      <c r="B40" s="233"/>
      <c r="C40" s="131"/>
      <c r="D40" s="330"/>
      <c r="E40" s="328"/>
      <c r="F40" s="343"/>
      <c r="G40" s="136"/>
      <c r="H40" s="137"/>
      <c r="I40" s="194"/>
      <c r="J40" s="341"/>
    </row>
    <row r="41" spans="2:10" ht="14.25">
      <c r="B41" s="233"/>
      <c r="C41" s="131"/>
      <c r="D41" s="327" t="s">
        <v>237</v>
      </c>
      <c r="E41" s="328"/>
      <c r="F41" s="343"/>
      <c r="G41" s="136" t="s">
        <v>50</v>
      </c>
      <c r="H41" s="137"/>
      <c r="I41" s="194"/>
      <c r="J41" s="341" t="s">
        <v>216</v>
      </c>
    </row>
    <row r="42" spans="2:10" ht="14.25">
      <c r="B42" s="233"/>
      <c r="C42" s="131"/>
      <c r="D42" s="412"/>
      <c r="E42" s="410"/>
      <c r="F42" s="413"/>
      <c r="G42" s="136"/>
      <c r="H42" s="137"/>
      <c r="I42" s="210"/>
      <c r="J42" s="341"/>
    </row>
    <row r="43" spans="2:10" ht="15">
      <c r="B43" s="233"/>
      <c r="C43" s="132"/>
      <c r="D43" s="146"/>
      <c r="E43" s="147"/>
      <c r="F43" s="334"/>
      <c r="G43" s="136"/>
      <c r="H43" s="137"/>
      <c r="I43" s="194"/>
      <c r="J43" s="341"/>
    </row>
    <row r="44" spans="2:10" ht="14.25">
      <c r="B44" s="233" t="s">
        <v>173</v>
      </c>
      <c r="C44" s="327"/>
      <c r="D44" s="412" t="s">
        <v>108</v>
      </c>
      <c r="E44" s="410"/>
      <c r="F44" s="413"/>
      <c r="G44" s="136"/>
      <c r="H44" s="137"/>
      <c r="I44" s="194"/>
      <c r="J44" s="341"/>
    </row>
    <row r="45" spans="2:10" ht="15">
      <c r="B45" s="233"/>
      <c r="C45" s="195"/>
      <c r="D45" s="146" t="s">
        <v>109</v>
      </c>
      <c r="E45" s="141"/>
      <c r="F45" s="334"/>
      <c r="G45" s="136" t="s">
        <v>8</v>
      </c>
      <c r="H45" s="213"/>
      <c r="I45" s="194"/>
      <c r="J45" s="341">
        <f>SUM(H45*I45)</f>
        <v>0</v>
      </c>
    </row>
    <row r="46" spans="2:10" ht="15">
      <c r="B46" s="233"/>
      <c r="C46" s="132"/>
      <c r="D46" s="146"/>
      <c r="E46" s="147"/>
      <c r="F46" s="334"/>
      <c r="G46" s="136"/>
      <c r="H46" s="137"/>
      <c r="I46" s="194"/>
      <c r="J46" s="341"/>
    </row>
    <row r="47" spans="2:10" ht="15">
      <c r="B47" s="233"/>
      <c r="C47" s="132"/>
      <c r="D47" s="146"/>
      <c r="E47" s="147"/>
      <c r="F47" s="334"/>
      <c r="G47" s="136"/>
      <c r="H47" s="137"/>
      <c r="I47" s="194"/>
      <c r="J47" s="341"/>
    </row>
    <row r="48" spans="2:10" ht="15">
      <c r="B48" s="233" t="s">
        <v>179</v>
      </c>
      <c r="C48" s="132"/>
      <c r="D48" s="146" t="s">
        <v>174</v>
      </c>
      <c r="E48" s="147"/>
      <c r="F48" s="334"/>
      <c r="G48" s="136"/>
      <c r="H48" s="137"/>
      <c r="I48" s="194"/>
      <c r="J48" s="431"/>
    </row>
    <row r="49" spans="2:10" ht="15">
      <c r="B49" s="233"/>
      <c r="C49" s="132"/>
      <c r="D49" s="146" t="s">
        <v>175</v>
      </c>
      <c r="E49" s="147"/>
      <c r="F49" s="334"/>
      <c r="G49" s="136"/>
      <c r="H49" s="137"/>
      <c r="I49" s="194"/>
      <c r="J49" s="431"/>
    </row>
    <row r="50" spans="2:10" ht="15">
      <c r="B50" s="233"/>
      <c r="C50" s="132"/>
      <c r="D50" s="146" t="s">
        <v>176</v>
      </c>
      <c r="E50" s="147"/>
      <c r="F50" s="334"/>
      <c r="G50" s="136"/>
      <c r="H50" s="137"/>
      <c r="I50" s="194"/>
      <c r="J50" s="430"/>
    </row>
    <row r="51" spans="2:10" ht="15">
      <c r="B51" s="233"/>
      <c r="C51" s="132"/>
      <c r="D51" s="146" t="s">
        <v>177</v>
      </c>
      <c r="E51" s="147"/>
      <c r="F51" s="334"/>
      <c r="G51" s="136"/>
      <c r="H51" s="137"/>
      <c r="I51" s="194"/>
      <c r="J51" s="430"/>
    </row>
    <row r="52" spans="2:10" ht="15">
      <c r="B52" s="233"/>
      <c r="C52" s="132"/>
      <c r="D52" s="146" t="s">
        <v>178</v>
      </c>
      <c r="E52" s="147"/>
      <c r="F52" s="334"/>
      <c r="G52" s="136"/>
      <c r="H52" s="137"/>
      <c r="I52" s="194"/>
      <c r="J52" s="341"/>
    </row>
    <row r="53" spans="2:10" ht="15">
      <c r="B53" s="233"/>
      <c r="C53" s="132"/>
      <c r="D53" s="146"/>
      <c r="E53" s="147"/>
      <c r="F53" s="334"/>
      <c r="G53" s="136"/>
      <c r="H53" s="137"/>
      <c r="I53" s="194"/>
      <c r="J53" s="341"/>
    </row>
    <row r="54" spans="2:10" ht="15">
      <c r="B54" s="233"/>
      <c r="C54" s="132"/>
      <c r="D54" s="146"/>
      <c r="E54" s="147"/>
      <c r="F54" s="334"/>
      <c r="G54" s="136"/>
      <c r="H54" s="137"/>
      <c r="I54" s="194"/>
      <c r="J54" s="341"/>
    </row>
    <row r="55" spans="2:10" ht="15">
      <c r="B55" s="233"/>
      <c r="C55" s="132"/>
      <c r="D55" s="146"/>
      <c r="E55" s="147"/>
      <c r="F55" s="334"/>
      <c r="G55" s="136"/>
      <c r="H55" s="137"/>
      <c r="I55" s="194"/>
      <c r="J55" s="341"/>
    </row>
    <row r="56" spans="2:10" ht="15">
      <c r="B56" s="233"/>
      <c r="C56" s="132"/>
      <c r="D56" s="146"/>
      <c r="E56" s="147"/>
      <c r="F56" s="334"/>
      <c r="G56" s="136"/>
      <c r="H56" s="137"/>
      <c r="I56" s="194"/>
      <c r="J56" s="342"/>
    </row>
    <row r="57" spans="2:10" ht="15">
      <c r="B57" s="233"/>
      <c r="C57" s="132"/>
      <c r="D57" s="146"/>
      <c r="E57" s="147"/>
      <c r="F57" s="334"/>
      <c r="G57" s="136"/>
      <c r="H57" s="137"/>
      <c r="I57" s="194"/>
      <c r="J57" s="341"/>
    </row>
    <row r="58" spans="2:10" ht="15">
      <c r="B58" s="233"/>
      <c r="C58" s="132"/>
      <c r="D58" s="146"/>
      <c r="E58" s="147"/>
      <c r="F58" s="334"/>
      <c r="G58" s="136"/>
      <c r="H58" s="137"/>
      <c r="I58" s="194"/>
      <c r="J58" s="342"/>
    </row>
    <row r="59" spans="2:10" ht="15">
      <c r="B59" s="233"/>
      <c r="C59" s="132"/>
      <c r="D59" s="146"/>
      <c r="E59" s="147"/>
      <c r="F59" s="334"/>
      <c r="G59" s="136"/>
      <c r="H59" s="137"/>
      <c r="I59" s="194"/>
      <c r="J59" s="342"/>
    </row>
    <row r="60" spans="2:10" ht="15">
      <c r="B60" s="233"/>
      <c r="C60" s="132"/>
      <c r="D60" s="140"/>
      <c r="E60" s="141"/>
      <c r="F60" s="334"/>
      <c r="G60" s="136"/>
      <c r="H60" s="137"/>
      <c r="I60" s="194"/>
      <c r="J60" s="341"/>
    </row>
    <row r="61" spans="2:10" ht="15">
      <c r="B61" s="233"/>
      <c r="C61" s="132"/>
      <c r="D61" s="140"/>
      <c r="E61" s="141"/>
      <c r="F61" s="334"/>
      <c r="G61" s="136"/>
      <c r="H61" s="137"/>
      <c r="I61" s="194"/>
      <c r="J61" s="341"/>
    </row>
    <row r="62" spans="2:10" ht="15">
      <c r="B62" s="233"/>
      <c r="C62" s="132"/>
      <c r="D62" s="140"/>
      <c r="E62" s="141"/>
      <c r="F62" s="334"/>
      <c r="G62" s="136"/>
      <c r="H62" s="137"/>
      <c r="I62" s="194"/>
      <c r="J62" s="341"/>
    </row>
    <row r="63" spans="2:10" ht="15">
      <c r="B63" s="234"/>
      <c r="C63" s="149"/>
      <c r="D63" s="155"/>
      <c r="E63" s="196"/>
      <c r="F63" s="156"/>
      <c r="G63" s="197"/>
      <c r="H63" s="198"/>
      <c r="I63" s="199"/>
      <c r="J63" s="341"/>
    </row>
    <row r="64" spans="2:10" ht="12.75" customHeight="1">
      <c r="B64" s="453" t="s">
        <v>6</v>
      </c>
      <c r="C64" s="454"/>
      <c r="D64" s="454"/>
      <c r="E64" s="454"/>
      <c r="F64" s="454"/>
      <c r="G64" s="454"/>
      <c r="H64" s="454"/>
      <c r="I64" s="454"/>
      <c r="J64" s="353">
        <f>SUM(J6:J63)</f>
        <v>0</v>
      </c>
    </row>
    <row r="65" spans="2:10" ht="13.5" customHeight="1" thickBot="1">
      <c r="B65" s="455"/>
      <c r="C65" s="456"/>
      <c r="D65" s="456"/>
      <c r="E65" s="456"/>
      <c r="F65" s="456"/>
      <c r="G65" s="456"/>
      <c r="H65" s="456"/>
      <c r="I65" s="456"/>
      <c r="J65" s="354"/>
    </row>
    <row r="66" spans="2:10" ht="13.5" thickTop="1"/>
  </sheetData>
  <mergeCells count="17">
    <mergeCell ref="B64:I65"/>
    <mergeCell ref="D42:F42"/>
    <mergeCell ref="D44:F44"/>
    <mergeCell ref="B3:B4"/>
    <mergeCell ref="D13:F13"/>
    <mergeCell ref="I3:I4"/>
    <mergeCell ref="D9:F9"/>
    <mergeCell ref="D3:F4"/>
    <mergeCell ref="G3:G4"/>
    <mergeCell ref="H3:H4"/>
    <mergeCell ref="D35:F35"/>
    <mergeCell ref="D16:F16"/>
    <mergeCell ref="D19:F19"/>
    <mergeCell ref="J50:J51"/>
    <mergeCell ref="J3:J4"/>
    <mergeCell ref="J48:J49"/>
    <mergeCell ref="B2:J2"/>
  </mergeCells>
  <phoneticPr fontId="11" type="noConversion"/>
  <pageMargins left="0.35433070866141736" right="0.35433070866141736" top="0.19685039370078741" bottom="0.19685039370078741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view="pageBreakPreview" zoomScale="93" zoomScaleNormal="100" zoomScaleSheetLayoutView="93" workbookViewId="0">
      <selection activeCell="J64" sqref="J64:J65"/>
    </sheetView>
  </sheetViews>
  <sheetFormatPr defaultColWidth="8.85546875" defaultRowHeight="12.75"/>
  <cols>
    <col min="1" max="1" width="8.85546875" style="53"/>
    <col min="2" max="2" width="9.28515625" style="53" bestFit="1" customWidth="1"/>
    <col min="3" max="3" width="9.5703125" style="53" customWidth="1"/>
    <col min="4" max="5" width="8.85546875" style="53"/>
    <col min="6" max="6" width="42.42578125" style="53" customWidth="1"/>
    <col min="7" max="7" width="10.42578125" style="53" customWidth="1"/>
    <col min="8" max="8" width="12" style="53" bestFit="1" customWidth="1"/>
    <col min="9" max="9" width="14.140625" style="53" bestFit="1" customWidth="1"/>
    <col min="10" max="10" width="17.28515625" style="53" bestFit="1" customWidth="1"/>
    <col min="11" max="16384" width="8.85546875" style="53"/>
  </cols>
  <sheetData>
    <row r="1" spans="2:10" s="1" customFormat="1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2:10" s="1" customFormat="1" ht="15.75" thickBot="1">
      <c r="B2" s="425" t="s">
        <v>219</v>
      </c>
      <c r="C2" s="389"/>
      <c r="D2" s="389"/>
      <c r="E2" s="389"/>
      <c r="F2" s="389"/>
      <c r="G2" s="389"/>
      <c r="H2" s="389"/>
      <c r="I2" s="389"/>
      <c r="J2" s="389"/>
    </row>
    <row r="3" spans="2:10" ht="15" customHeight="1" thickTop="1">
      <c r="B3" s="399" t="s">
        <v>59</v>
      </c>
      <c r="C3" s="225" t="s">
        <v>13</v>
      </c>
      <c r="D3" s="407" t="s">
        <v>1</v>
      </c>
      <c r="E3" s="407"/>
      <c r="F3" s="407"/>
      <c r="G3" s="407" t="s">
        <v>2</v>
      </c>
      <c r="H3" s="407" t="s">
        <v>3</v>
      </c>
      <c r="I3" s="407" t="s">
        <v>4</v>
      </c>
      <c r="J3" s="397" t="s">
        <v>5</v>
      </c>
    </row>
    <row r="4" spans="2:10" ht="30">
      <c r="B4" s="400"/>
      <c r="C4" s="130" t="s">
        <v>14</v>
      </c>
      <c r="D4" s="408"/>
      <c r="E4" s="408"/>
      <c r="F4" s="408"/>
      <c r="G4" s="408"/>
      <c r="H4" s="432"/>
      <c r="I4" s="432"/>
      <c r="J4" s="430"/>
    </row>
    <row r="5" spans="2:10" ht="14.25">
      <c r="B5" s="232"/>
      <c r="C5" s="157"/>
      <c r="D5" s="133"/>
      <c r="E5" s="134"/>
      <c r="F5" s="135"/>
      <c r="G5" s="158"/>
      <c r="H5" s="159"/>
      <c r="I5" s="193"/>
      <c r="J5" s="340"/>
    </row>
    <row r="6" spans="2:10" ht="15">
      <c r="B6" s="233">
        <v>7</v>
      </c>
      <c r="C6" s="131"/>
      <c r="D6" s="140" t="s">
        <v>220</v>
      </c>
      <c r="E6" s="147"/>
      <c r="F6" s="334"/>
      <c r="G6" s="136"/>
      <c r="H6" s="137"/>
      <c r="I6" s="194"/>
      <c r="J6" s="341"/>
    </row>
    <row r="7" spans="2:10" ht="15">
      <c r="B7" s="233"/>
      <c r="C7" s="131"/>
      <c r="D7" s="140"/>
      <c r="E7" s="147"/>
      <c r="F7" s="334"/>
      <c r="G7" s="136"/>
      <c r="H7" s="137"/>
      <c r="I7" s="194"/>
      <c r="J7" s="341"/>
    </row>
    <row r="8" spans="2:10" ht="15">
      <c r="B8" s="233"/>
      <c r="C8" s="131"/>
      <c r="D8" s="150"/>
      <c r="E8" s="147"/>
      <c r="F8" s="334"/>
      <c r="G8" s="136"/>
      <c r="H8" s="137"/>
      <c r="I8" s="194"/>
      <c r="J8" s="341"/>
    </row>
    <row r="9" spans="2:10" ht="15">
      <c r="B9" s="233" t="s">
        <v>223</v>
      </c>
      <c r="C9" s="131"/>
      <c r="D9" s="428" t="s">
        <v>241</v>
      </c>
      <c r="E9" s="389"/>
      <c r="F9" s="429"/>
      <c r="G9" s="136"/>
      <c r="H9" s="137"/>
      <c r="I9" s="210"/>
      <c r="J9" s="342"/>
    </row>
    <row r="10" spans="2:10" ht="14.25">
      <c r="B10" s="233"/>
      <c r="C10" s="131"/>
      <c r="D10" s="327"/>
      <c r="E10" s="328"/>
      <c r="F10" s="343"/>
      <c r="G10" s="136"/>
      <c r="H10" s="137"/>
      <c r="I10" s="194"/>
      <c r="J10" s="341"/>
    </row>
    <row r="11" spans="2:10" ht="43.5" customHeight="1">
      <c r="B11" s="233"/>
      <c r="C11" s="131"/>
      <c r="D11" s="459" t="s">
        <v>246</v>
      </c>
      <c r="E11" s="409"/>
      <c r="F11" s="460"/>
      <c r="G11" s="201" t="s">
        <v>79</v>
      </c>
      <c r="H11" s="201">
        <v>1</v>
      </c>
      <c r="I11" s="194">
        <v>600000</v>
      </c>
      <c r="J11" s="341">
        <f t="shared" ref="J11" si="0">H11*I11</f>
        <v>600000</v>
      </c>
    </row>
    <row r="12" spans="2:10" ht="14.25">
      <c r="B12" s="233"/>
      <c r="C12" s="131"/>
      <c r="D12" s="327"/>
      <c r="E12" s="328"/>
      <c r="F12" s="343"/>
      <c r="G12" s="136"/>
      <c r="H12" s="137"/>
      <c r="I12" s="194"/>
      <c r="J12" s="341"/>
    </row>
    <row r="13" spans="2:10" ht="44.25" customHeight="1">
      <c r="B13" s="233"/>
      <c r="C13" s="131"/>
      <c r="D13" s="206" t="s">
        <v>101</v>
      </c>
      <c r="E13" s="205"/>
      <c r="F13" s="372"/>
      <c r="G13" s="201" t="s">
        <v>12</v>
      </c>
      <c r="H13" s="212"/>
      <c r="I13" s="139">
        <f>SUM(I11)</f>
        <v>600000</v>
      </c>
      <c r="J13" s="374"/>
    </row>
    <row r="14" spans="2:10" ht="14.25">
      <c r="B14" s="233"/>
      <c r="C14" s="131"/>
      <c r="D14" s="327"/>
      <c r="E14" s="328"/>
      <c r="F14" s="343"/>
      <c r="G14" s="136"/>
      <c r="H14" s="137"/>
      <c r="I14" s="194"/>
      <c r="J14" s="341"/>
    </row>
    <row r="15" spans="2:10" ht="15">
      <c r="B15" s="233"/>
      <c r="C15" s="195"/>
      <c r="D15" s="146"/>
      <c r="E15" s="141"/>
      <c r="F15" s="334"/>
      <c r="G15" s="136"/>
      <c r="H15" s="213"/>
      <c r="I15" s="194"/>
      <c r="J15" s="341"/>
    </row>
    <row r="16" spans="2:10" ht="14.25">
      <c r="B16" s="233"/>
      <c r="C16" s="131"/>
      <c r="D16" s="412"/>
      <c r="E16" s="410"/>
      <c r="F16" s="413"/>
      <c r="G16" s="136"/>
      <c r="H16" s="137"/>
      <c r="I16" s="210"/>
      <c r="J16" s="341"/>
    </row>
    <row r="17" spans="2:10" ht="14.25">
      <c r="B17" s="233"/>
      <c r="C17" s="131"/>
      <c r="D17" s="327"/>
      <c r="E17" s="328"/>
      <c r="F17" s="343"/>
      <c r="G17" s="136"/>
      <c r="H17" s="137"/>
      <c r="I17" s="194"/>
      <c r="J17" s="341"/>
    </row>
    <row r="18" spans="2:10" ht="15">
      <c r="B18" s="233"/>
      <c r="C18" s="132"/>
      <c r="D18" s="146"/>
      <c r="E18" s="147"/>
      <c r="F18" s="334"/>
      <c r="G18" s="136"/>
      <c r="H18" s="137"/>
      <c r="I18" s="194"/>
      <c r="J18" s="341"/>
    </row>
    <row r="19" spans="2:10" ht="14.25">
      <c r="B19" s="233"/>
      <c r="C19" s="327"/>
      <c r="D19" s="412"/>
      <c r="E19" s="410"/>
      <c r="F19" s="413"/>
      <c r="G19" s="136"/>
      <c r="H19" s="137"/>
      <c r="I19" s="194"/>
      <c r="J19" s="341"/>
    </row>
    <row r="20" spans="2:10" ht="15">
      <c r="B20" s="233"/>
      <c r="C20" s="195"/>
      <c r="D20" s="140"/>
      <c r="E20" s="141"/>
      <c r="F20" s="334"/>
      <c r="G20" s="136"/>
      <c r="H20" s="213"/>
      <c r="I20" s="194"/>
      <c r="J20" s="341"/>
    </row>
    <row r="21" spans="2:10" ht="15">
      <c r="B21" s="233"/>
      <c r="C21" s="132"/>
      <c r="D21" s="146"/>
      <c r="E21" s="147"/>
      <c r="F21" s="334"/>
      <c r="G21" s="136"/>
      <c r="H21" s="137"/>
      <c r="I21" s="194"/>
      <c r="J21" s="344"/>
    </row>
    <row r="22" spans="2:10" ht="15">
      <c r="B22" s="233"/>
      <c r="C22" s="132"/>
      <c r="D22" s="146"/>
      <c r="E22" s="141"/>
      <c r="F22" s="334"/>
      <c r="G22" s="136"/>
      <c r="H22" s="137"/>
      <c r="I22" s="194"/>
      <c r="J22" s="341"/>
    </row>
    <row r="23" spans="2:10" ht="15">
      <c r="B23" s="233"/>
      <c r="C23" s="132"/>
      <c r="D23" s="327"/>
      <c r="E23" s="141"/>
      <c r="F23" s="334"/>
      <c r="G23" s="136"/>
      <c r="H23" s="137"/>
      <c r="I23" s="194"/>
      <c r="J23" s="341"/>
    </row>
    <row r="24" spans="2:10" ht="15">
      <c r="B24" s="233"/>
      <c r="C24" s="132"/>
      <c r="D24" s="327"/>
      <c r="E24" s="141"/>
      <c r="F24" s="334"/>
      <c r="G24" s="136"/>
      <c r="H24" s="137"/>
      <c r="I24" s="194"/>
      <c r="J24" s="341"/>
    </row>
    <row r="25" spans="2:10" ht="15">
      <c r="B25" s="233"/>
      <c r="C25" s="132"/>
      <c r="D25" s="146"/>
      <c r="E25" s="147"/>
      <c r="F25" s="334"/>
      <c r="G25" s="136"/>
      <c r="H25" s="137"/>
      <c r="I25" s="194"/>
      <c r="J25" s="341"/>
    </row>
    <row r="26" spans="2:10" ht="15">
      <c r="B26" s="233"/>
      <c r="C26" s="132"/>
      <c r="D26" s="327"/>
      <c r="E26" s="141"/>
      <c r="F26" s="334"/>
      <c r="G26" s="136"/>
      <c r="H26" s="137"/>
      <c r="I26" s="194"/>
      <c r="J26" s="341"/>
    </row>
    <row r="27" spans="2:10" ht="15">
      <c r="B27" s="233"/>
      <c r="C27" s="132"/>
      <c r="D27" s="330"/>
      <c r="E27" s="141"/>
      <c r="F27" s="334"/>
      <c r="G27" s="136"/>
      <c r="H27" s="137"/>
      <c r="I27" s="194"/>
      <c r="J27" s="341"/>
    </row>
    <row r="28" spans="2:10" ht="14.25">
      <c r="B28" s="233"/>
      <c r="C28" s="262"/>
      <c r="D28" s="146"/>
      <c r="E28" s="147"/>
      <c r="F28" s="334"/>
      <c r="G28" s="136"/>
      <c r="H28" s="137"/>
      <c r="I28" s="194"/>
      <c r="J28" s="341"/>
    </row>
    <row r="29" spans="2:10" ht="14.25">
      <c r="B29" s="233"/>
      <c r="C29" s="262"/>
      <c r="D29" s="146"/>
      <c r="E29" s="147"/>
      <c r="F29" s="334"/>
      <c r="G29" s="136"/>
      <c r="H29" s="137"/>
      <c r="I29" s="194"/>
      <c r="J29" s="341"/>
    </row>
    <row r="30" spans="2:10" ht="14.25">
      <c r="B30" s="233"/>
      <c r="C30" s="262"/>
      <c r="D30" s="146"/>
      <c r="E30" s="147"/>
      <c r="F30" s="334"/>
      <c r="G30" s="136"/>
      <c r="H30" s="137"/>
      <c r="I30" s="194"/>
      <c r="J30" s="341"/>
    </row>
    <row r="31" spans="2:10" ht="14.25">
      <c r="B31" s="233"/>
      <c r="C31" s="262"/>
      <c r="D31" s="146"/>
      <c r="E31" s="147"/>
      <c r="F31" s="334"/>
      <c r="G31" s="136"/>
      <c r="H31" s="137"/>
      <c r="I31" s="194"/>
      <c r="J31" s="341"/>
    </row>
    <row r="32" spans="2:10" ht="14.25">
      <c r="B32" s="233"/>
      <c r="C32" s="262"/>
      <c r="D32" s="146"/>
      <c r="E32" s="147"/>
      <c r="F32" s="334"/>
      <c r="G32" s="136"/>
      <c r="H32" s="137"/>
      <c r="I32" s="194"/>
      <c r="J32" s="341"/>
    </row>
    <row r="33" spans="2:10" ht="14.25">
      <c r="B33" s="233"/>
      <c r="C33" s="262"/>
      <c r="D33" s="146"/>
      <c r="E33" s="147"/>
      <c r="F33" s="334"/>
      <c r="G33" s="136"/>
      <c r="H33" s="288"/>
      <c r="I33" s="194"/>
      <c r="J33" s="341"/>
    </row>
    <row r="34" spans="2:10" ht="14.25">
      <c r="B34" s="233"/>
      <c r="C34" s="131"/>
      <c r="D34" s="146"/>
      <c r="E34" s="147"/>
      <c r="F34" s="334"/>
      <c r="G34" s="136"/>
      <c r="H34" s="137"/>
      <c r="I34" s="194"/>
      <c r="J34" s="341"/>
    </row>
    <row r="35" spans="2:10" ht="15">
      <c r="B35" s="233"/>
      <c r="C35" s="131"/>
      <c r="D35" s="428"/>
      <c r="E35" s="389"/>
      <c r="F35" s="429"/>
      <c r="G35" s="136"/>
      <c r="H35" s="137"/>
      <c r="I35" s="210"/>
      <c r="J35" s="342"/>
    </row>
    <row r="36" spans="2:10" ht="15">
      <c r="B36" s="233"/>
      <c r="C36" s="131"/>
      <c r="D36" s="330"/>
      <c r="E36" s="328"/>
      <c r="F36" s="343"/>
      <c r="G36" s="136"/>
      <c r="H36" s="137"/>
      <c r="I36" s="194"/>
      <c r="J36" s="341"/>
    </row>
    <row r="37" spans="2:10" ht="15">
      <c r="B37" s="233"/>
      <c r="C37" s="131"/>
      <c r="D37" s="330"/>
      <c r="E37" s="328"/>
      <c r="F37" s="343"/>
      <c r="G37" s="136"/>
      <c r="H37" s="137"/>
      <c r="I37" s="194"/>
      <c r="J37" s="341"/>
    </row>
    <row r="38" spans="2:10" ht="15">
      <c r="B38" s="233"/>
      <c r="C38" s="131"/>
      <c r="D38" s="330"/>
      <c r="E38" s="328"/>
      <c r="F38" s="343"/>
      <c r="G38" s="136"/>
      <c r="H38" s="137"/>
      <c r="I38" s="194"/>
      <c r="J38" s="341"/>
    </row>
    <row r="39" spans="2:10" ht="14.25">
      <c r="B39" s="233"/>
      <c r="C39" s="131"/>
      <c r="D39" s="327"/>
      <c r="E39" s="328"/>
      <c r="F39" s="343"/>
      <c r="G39" s="136"/>
      <c r="H39" s="137"/>
      <c r="I39" s="194"/>
      <c r="J39" s="341"/>
    </row>
    <row r="40" spans="2:10" ht="15">
      <c r="B40" s="233"/>
      <c r="C40" s="131"/>
      <c r="D40" s="330"/>
      <c r="E40" s="328"/>
      <c r="F40" s="343"/>
      <c r="G40" s="136"/>
      <c r="H40" s="137"/>
      <c r="I40" s="194"/>
      <c r="J40" s="342"/>
    </row>
    <row r="41" spans="2:10" ht="14.25">
      <c r="B41" s="233"/>
      <c r="C41" s="131"/>
      <c r="D41" s="327"/>
      <c r="E41" s="328"/>
      <c r="F41" s="343"/>
      <c r="G41" s="136"/>
      <c r="H41" s="137"/>
      <c r="I41" s="194"/>
      <c r="J41" s="342"/>
    </row>
    <row r="42" spans="2:10" ht="14.25">
      <c r="B42" s="233"/>
      <c r="C42" s="131"/>
      <c r="D42" s="412"/>
      <c r="E42" s="410"/>
      <c r="F42" s="413"/>
      <c r="G42" s="136"/>
      <c r="H42" s="137"/>
      <c r="I42" s="210"/>
      <c r="J42" s="342"/>
    </row>
    <row r="43" spans="2:10" ht="15">
      <c r="B43" s="233"/>
      <c r="C43" s="132"/>
      <c r="D43" s="146"/>
      <c r="E43" s="147"/>
      <c r="F43" s="334"/>
      <c r="G43" s="136"/>
      <c r="H43" s="137"/>
      <c r="I43" s="194"/>
      <c r="J43" s="341"/>
    </row>
    <row r="44" spans="2:10" ht="14.25">
      <c r="B44" s="233"/>
      <c r="C44" s="327"/>
      <c r="D44" s="412"/>
      <c r="E44" s="410"/>
      <c r="F44" s="413"/>
      <c r="G44" s="136"/>
      <c r="H44" s="137"/>
      <c r="I44" s="194"/>
      <c r="J44" s="341"/>
    </row>
    <row r="45" spans="2:10" ht="15">
      <c r="B45" s="233"/>
      <c r="C45" s="195"/>
      <c r="D45" s="146"/>
      <c r="E45" s="141"/>
      <c r="F45" s="334"/>
      <c r="G45" s="136"/>
      <c r="H45" s="213"/>
      <c r="I45" s="194"/>
      <c r="J45" s="341"/>
    </row>
    <row r="46" spans="2:10" ht="15">
      <c r="B46" s="233"/>
      <c r="C46" s="132"/>
      <c r="D46" s="146"/>
      <c r="E46" s="147"/>
      <c r="F46" s="334"/>
      <c r="G46" s="136"/>
      <c r="H46" s="137"/>
      <c r="I46" s="194"/>
      <c r="J46" s="341"/>
    </row>
    <row r="47" spans="2:10" ht="15">
      <c r="B47" s="233"/>
      <c r="C47" s="132"/>
      <c r="D47" s="146"/>
      <c r="E47" s="147"/>
      <c r="F47" s="334"/>
      <c r="G47" s="136"/>
      <c r="H47" s="137"/>
      <c r="I47" s="194"/>
      <c r="J47" s="341"/>
    </row>
    <row r="48" spans="2:10" ht="15">
      <c r="B48" s="233"/>
      <c r="C48" s="132"/>
      <c r="D48" s="146"/>
      <c r="E48" s="147"/>
      <c r="F48" s="334"/>
      <c r="G48" s="136"/>
      <c r="H48" s="137"/>
      <c r="I48" s="194"/>
      <c r="J48" s="341"/>
    </row>
    <row r="49" spans="2:10" ht="15">
      <c r="B49" s="233"/>
      <c r="C49" s="132"/>
      <c r="D49" s="146"/>
      <c r="E49" s="147"/>
      <c r="F49" s="334"/>
      <c r="G49" s="136"/>
      <c r="H49" s="137"/>
      <c r="I49" s="194"/>
      <c r="J49" s="341"/>
    </row>
    <row r="50" spans="2:10" ht="15">
      <c r="B50" s="233"/>
      <c r="C50" s="132"/>
      <c r="D50" s="146"/>
      <c r="E50" s="147"/>
      <c r="F50" s="334"/>
      <c r="G50" s="136"/>
      <c r="H50" s="137"/>
      <c r="I50" s="194"/>
      <c r="J50" s="341"/>
    </row>
    <row r="51" spans="2:10" ht="15">
      <c r="B51" s="233"/>
      <c r="C51" s="132"/>
      <c r="D51" s="146"/>
      <c r="E51" s="147"/>
      <c r="F51" s="334"/>
      <c r="G51" s="136"/>
      <c r="H51" s="137"/>
      <c r="I51" s="194"/>
      <c r="J51" s="341"/>
    </row>
    <row r="52" spans="2:10" ht="15">
      <c r="B52" s="233"/>
      <c r="C52" s="132"/>
      <c r="D52" s="146"/>
      <c r="E52" s="147"/>
      <c r="F52" s="334"/>
      <c r="G52" s="136"/>
      <c r="H52" s="137"/>
      <c r="I52" s="194"/>
      <c r="J52" s="341"/>
    </row>
    <row r="53" spans="2:10" ht="15">
      <c r="B53" s="233"/>
      <c r="C53" s="132"/>
      <c r="D53" s="146"/>
      <c r="E53" s="147"/>
      <c r="F53" s="334"/>
      <c r="G53" s="136"/>
      <c r="H53" s="137"/>
      <c r="I53" s="194"/>
      <c r="J53" s="341"/>
    </row>
    <row r="54" spans="2:10" ht="15">
      <c r="B54" s="233"/>
      <c r="C54" s="132"/>
      <c r="D54" s="146"/>
      <c r="E54" s="147"/>
      <c r="F54" s="334"/>
      <c r="G54" s="136"/>
      <c r="H54" s="137"/>
      <c r="I54" s="194"/>
      <c r="J54" s="341"/>
    </row>
    <row r="55" spans="2:10" ht="15">
      <c r="B55" s="233"/>
      <c r="C55" s="132"/>
      <c r="D55" s="146"/>
      <c r="E55" s="147"/>
      <c r="F55" s="334"/>
      <c r="G55" s="136"/>
      <c r="H55" s="137"/>
      <c r="I55" s="194"/>
      <c r="J55" s="341"/>
    </row>
    <row r="56" spans="2:10" ht="15">
      <c r="B56" s="233"/>
      <c r="C56" s="132"/>
      <c r="D56" s="146"/>
      <c r="E56" s="147"/>
      <c r="F56" s="334"/>
      <c r="G56" s="136"/>
      <c r="H56" s="137"/>
      <c r="I56" s="194"/>
      <c r="J56" s="341"/>
    </row>
    <row r="57" spans="2:10" ht="15">
      <c r="B57" s="233"/>
      <c r="C57" s="132"/>
      <c r="D57" s="146"/>
      <c r="E57" s="147"/>
      <c r="F57" s="334"/>
      <c r="G57" s="136"/>
      <c r="H57" s="137"/>
      <c r="I57" s="194"/>
      <c r="J57" s="341"/>
    </row>
    <row r="58" spans="2:10" ht="15">
      <c r="B58" s="233"/>
      <c r="C58" s="132"/>
      <c r="D58" s="146"/>
      <c r="E58" s="147"/>
      <c r="F58" s="334"/>
      <c r="G58" s="136"/>
      <c r="H58" s="137"/>
      <c r="I58" s="194"/>
      <c r="J58" s="341"/>
    </row>
    <row r="59" spans="2:10" ht="15">
      <c r="B59" s="233"/>
      <c r="C59" s="132"/>
      <c r="D59" s="146"/>
      <c r="E59" s="147"/>
      <c r="F59" s="334"/>
      <c r="G59" s="136"/>
      <c r="H59" s="137"/>
      <c r="I59" s="194"/>
      <c r="J59" s="341"/>
    </row>
    <row r="60" spans="2:10" ht="15">
      <c r="B60" s="233"/>
      <c r="C60" s="132"/>
      <c r="D60" s="140"/>
      <c r="E60" s="141"/>
      <c r="F60" s="334"/>
      <c r="G60" s="136"/>
      <c r="H60" s="137"/>
      <c r="I60" s="194"/>
      <c r="J60" s="341"/>
    </row>
    <row r="61" spans="2:10" ht="15">
      <c r="B61" s="233"/>
      <c r="C61" s="132"/>
      <c r="D61" s="140"/>
      <c r="E61" s="141"/>
      <c r="F61" s="334"/>
      <c r="G61" s="136"/>
      <c r="H61" s="137"/>
      <c r="I61" s="194"/>
      <c r="J61" s="341"/>
    </row>
    <row r="62" spans="2:10" ht="15">
      <c r="B62" s="233"/>
      <c r="C62" s="132"/>
      <c r="D62" s="140"/>
      <c r="E62" s="141"/>
      <c r="F62" s="334"/>
      <c r="G62" s="136"/>
      <c r="H62" s="137"/>
      <c r="I62" s="194"/>
      <c r="J62" s="341"/>
    </row>
    <row r="63" spans="2:10" ht="15">
      <c r="B63" s="234"/>
      <c r="C63" s="149"/>
      <c r="D63" s="155"/>
      <c r="E63" s="196"/>
      <c r="F63" s="156"/>
      <c r="G63" s="197"/>
      <c r="H63" s="198"/>
      <c r="I63" s="199"/>
      <c r="J63" s="347"/>
    </row>
    <row r="64" spans="2:10" ht="12.75" customHeight="1">
      <c r="B64" s="453" t="s">
        <v>6</v>
      </c>
      <c r="C64" s="454"/>
      <c r="D64" s="454"/>
      <c r="E64" s="454"/>
      <c r="F64" s="454"/>
      <c r="G64" s="454"/>
      <c r="H64" s="454"/>
      <c r="I64" s="454"/>
      <c r="J64" s="457"/>
    </row>
    <row r="65" spans="2:10" ht="13.5" customHeight="1" thickBot="1">
      <c r="B65" s="455"/>
      <c r="C65" s="456"/>
      <c r="D65" s="456"/>
      <c r="E65" s="456"/>
      <c r="F65" s="456"/>
      <c r="G65" s="456"/>
      <c r="H65" s="456"/>
      <c r="I65" s="456"/>
      <c r="J65" s="458"/>
    </row>
    <row r="66" spans="2:10" ht="13.5" thickTop="1"/>
  </sheetData>
  <mergeCells count="16">
    <mergeCell ref="D44:F44"/>
    <mergeCell ref="B64:I65"/>
    <mergeCell ref="J64:J65"/>
    <mergeCell ref="D9:F9"/>
    <mergeCell ref="D16:F16"/>
    <mergeCell ref="D19:F19"/>
    <mergeCell ref="D35:F35"/>
    <mergeCell ref="D42:F42"/>
    <mergeCell ref="D11:F11"/>
    <mergeCell ref="B2:J2"/>
    <mergeCell ref="B3:B4"/>
    <mergeCell ref="D3:F4"/>
    <mergeCell ref="G3:G4"/>
    <mergeCell ref="H3:H4"/>
    <mergeCell ref="I3:I4"/>
    <mergeCell ref="J3:J4"/>
  </mergeCells>
  <pageMargins left="0.70866141732283472" right="0.70866141732283472" top="0.35433070866141736" bottom="0.35433070866141736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topLeftCell="A7" zoomScale="98" zoomScaleNormal="100" zoomScaleSheetLayoutView="98" workbookViewId="0">
      <selection activeCell="L54" sqref="L54"/>
    </sheetView>
  </sheetViews>
  <sheetFormatPr defaultColWidth="8.85546875" defaultRowHeight="14.25"/>
  <cols>
    <col min="1" max="1" width="8.85546875" style="307"/>
    <col min="2" max="2" width="9.28515625" style="307" bestFit="1" customWidth="1"/>
    <col min="3" max="3" width="9.5703125" style="307" customWidth="1"/>
    <col min="4" max="5" width="8.85546875" style="307"/>
    <col min="6" max="6" width="44.7109375" style="307" customWidth="1"/>
    <col min="7" max="7" width="8.85546875" style="307"/>
    <col min="8" max="8" width="12" style="307" bestFit="1" customWidth="1"/>
    <col min="9" max="9" width="14.140625" style="307" bestFit="1" customWidth="1"/>
    <col min="10" max="10" width="16.85546875" style="307" bestFit="1" customWidth="1"/>
    <col min="11" max="16384" width="8.85546875" style="307"/>
  </cols>
  <sheetData>
    <row r="1" spans="1:10" ht="16.5" customHeight="1">
      <c r="B1" s="323" t="s">
        <v>287</v>
      </c>
      <c r="C1" s="323"/>
      <c r="D1" s="323"/>
      <c r="E1" s="323"/>
      <c r="F1" s="323"/>
      <c r="G1" s="323"/>
      <c r="H1" s="323"/>
      <c r="I1" s="323"/>
      <c r="J1" s="323"/>
    </row>
    <row r="2" spans="1:10" ht="15.75" thickBot="1">
      <c r="A2" s="147"/>
      <c r="B2" s="389" t="s">
        <v>219</v>
      </c>
      <c r="C2" s="389"/>
      <c r="D2" s="389"/>
      <c r="E2" s="389"/>
      <c r="F2" s="389"/>
      <c r="G2" s="389"/>
      <c r="H2" s="389"/>
      <c r="I2" s="389"/>
      <c r="J2" s="389"/>
    </row>
    <row r="3" spans="1:10" ht="15.75" customHeight="1" thickTop="1">
      <c r="B3" s="399" t="s">
        <v>59</v>
      </c>
      <c r="C3" s="225" t="s">
        <v>13</v>
      </c>
      <c r="D3" s="401" t="s">
        <v>1</v>
      </c>
      <c r="E3" s="402"/>
      <c r="F3" s="403"/>
      <c r="G3" s="407" t="s">
        <v>2</v>
      </c>
      <c r="H3" s="407" t="s">
        <v>3</v>
      </c>
      <c r="I3" s="407" t="s">
        <v>4</v>
      </c>
      <c r="J3" s="397" t="s">
        <v>5</v>
      </c>
    </row>
    <row r="4" spans="1:10" ht="30">
      <c r="B4" s="400"/>
      <c r="C4" s="130" t="s">
        <v>14</v>
      </c>
      <c r="D4" s="404"/>
      <c r="E4" s="405"/>
      <c r="F4" s="406"/>
      <c r="G4" s="408"/>
      <c r="H4" s="408"/>
      <c r="I4" s="408"/>
      <c r="J4" s="398"/>
    </row>
    <row r="5" spans="1:10">
      <c r="B5" s="232"/>
      <c r="C5" s="157"/>
      <c r="D5" s="133"/>
      <c r="E5" s="134"/>
      <c r="F5" s="135"/>
      <c r="G5" s="158"/>
      <c r="H5" s="159"/>
      <c r="I5" s="193"/>
      <c r="J5" s="340"/>
    </row>
    <row r="6" spans="1:10" ht="15">
      <c r="B6" s="233">
        <v>8</v>
      </c>
      <c r="C6" s="131"/>
      <c r="D6" s="140" t="s">
        <v>224</v>
      </c>
      <c r="E6" s="147"/>
      <c r="F6" s="334"/>
      <c r="G6" s="136"/>
      <c r="H6" s="137"/>
      <c r="I6" s="194"/>
      <c r="J6" s="341"/>
    </row>
    <row r="7" spans="1:10" ht="15">
      <c r="B7" s="233"/>
      <c r="C7" s="131"/>
      <c r="D7" s="140"/>
      <c r="E7" s="147"/>
      <c r="F7" s="334"/>
      <c r="G7" s="136"/>
      <c r="H7" s="137"/>
      <c r="I7" s="194"/>
      <c r="J7" s="341"/>
    </row>
    <row r="8" spans="1:10" ht="15">
      <c r="B8" s="233"/>
      <c r="C8" s="131"/>
      <c r="D8" s="150"/>
      <c r="E8" s="147"/>
      <c r="F8" s="334"/>
      <c r="G8" s="136"/>
      <c r="H8" s="137"/>
      <c r="I8" s="194"/>
      <c r="J8" s="341"/>
    </row>
    <row r="9" spans="1:10" ht="15">
      <c r="B9" s="233" t="s">
        <v>230</v>
      </c>
      <c r="C9" s="131"/>
      <c r="D9" s="428" t="s">
        <v>225</v>
      </c>
      <c r="E9" s="389"/>
      <c r="F9" s="429"/>
      <c r="G9" s="136"/>
      <c r="H9" s="137"/>
      <c r="I9" s="210"/>
      <c r="J9" s="342"/>
    </row>
    <row r="10" spans="1:10">
      <c r="B10" s="233"/>
      <c r="C10" s="131"/>
      <c r="D10" s="327"/>
      <c r="E10" s="328"/>
      <c r="F10" s="343"/>
      <c r="G10" s="136"/>
      <c r="H10" s="137"/>
      <c r="I10" s="194"/>
      <c r="J10" s="341"/>
    </row>
    <row r="11" spans="1:10" ht="63.75" customHeight="1">
      <c r="B11" s="233"/>
      <c r="C11" s="131"/>
      <c r="D11" s="459" t="s">
        <v>250</v>
      </c>
      <c r="E11" s="409"/>
      <c r="F11" s="460"/>
      <c r="G11" s="147" t="s">
        <v>50</v>
      </c>
      <c r="H11" s="137">
        <v>1</v>
      </c>
      <c r="I11" s="194"/>
      <c r="J11" s="341"/>
    </row>
    <row r="12" spans="1:10">
      <c r="B12" s="233"/>
      <c r="C12" s="131"/>
      <c r="D12" s="412"/>
      <c r="E12" s="410"/>
      <c r="F12" s="413"/>
      <c r="G12" s="136"/>
      <c r="H12" s="137"/>
      <c r="I12" s="210"/>
      <c r="J12" s="342"/>
    </row>
    <row r="13" spans="1:10">
      <c r="B13" s="233"/>
      <c r="C13" s="131"/>
      <c r="D13" s="146" t="s">
        <v>227</v>
      </c>
      <c r="E13" s="306"/>
      <c r="F13" s="333" t="s">
        <v>233</v>
      </c>
      <c r="G13" s="147"/>
      <c r="H13" s="137"/>
      <c r="I13" s="194"/>
      <c r="J13" s="341"/>
    </row>
    <row r="14" spans="1:10" ht="15">
      <c r="B14" s="233"/>
      <c r="C14" s="195"/>
      <c r="D14" s="327" t="s">
        <v>228</v>
      </c>
      <c r="E14" s="328"/>
      <c r="F14" s="343" t="s">
        <v>251</v>
      </c>
      <c r="G14" s="136"/>
      <c r="H14" s="213"/>
      <c r="I14" s="194"/>
      <c r="J14" s="341"/>
    </row>
    <row r="15" spans="1:10">
      <c r="B15" s="233"/>
      <c r="C15" s="131"/>
      <c r="D15" s="146" t="s">
        <v>229</v>
      </c>
      <c r="E15" s="147"/>
      <c r="F15" s="334" t="s">
        <v>252</v>
      </c>
      <c r="G15" s="136"/>
      <c r="H15" s="137"/>
      <c r="I15" s="210"/>
      <c r="J15" s="341"/>
    </row>
    <row r="16" spans="1:10">
      <c r="B16" s="233"/>
      <c r="C16" s="131"/>
      <c r="D16" s="305"/>
      <c r="E16" s="306"/>
      <c r="F16" s="333"/>
      <c r="G16" s="136"/>
      <c r="H16" s="137"/>
      <c r="I16" s="194"/>
      <c r="J16" s="341"/>
    </row>
    <row r="17" spans="2:10" ht="15">
      <c r="B17" s="233"/>
      <c r="C17" s="132"/>
      <c r="D17" s="147"/>
      <c r="E17" s="147"/>
      <c r="F17" s="147"/>
      <c r="G17" s="136"/>
      <c r="H17" s="137"/>
      <c r="I17" s="194"/>
      <c r="J17" s="341"/>
    </row>
    <row r="18" spans="2:10">
      <c r="B18" s="233"/>
      <c r="C18" s="327"/>
      <c r="D18" s="146"/>
      <c r="E18" s="147"/>
      <c r="F18" s="147"/>
      <c r="G18" s="136"/>
      <c r="H18" s="137"/>
      <c r="I18" s="194"/>
      <c r="J18" s="341"/>
    </row>
    <row r="19" spans="2:10" ht="15">
      <c r="B19" s="233" t="s">
        <v>231</v>
      </c>
      <c r="C19" s="195"/>
      <c r="D19" s="412" t="s">
        <v>234</v>
      </c>
      <c r="E19" s="410"/>
      <c r="F19" s="413"/>
      <c r="G19" s="147" t="s">
        <v>50</v>
      </c>
      <c r="H19" s="137">
        <v>1</v>
      </c>
      <c r="I19" s="194"/>
      <c r="J19" s="341"/>
    </row>
    <row r="20" spans="2:10" ht="15">
      <c r="B20" s="233"/>
      <c r="C20" s="132"/>
      <c r="D20" s="327"/>
      <c r="E20" s="328"/>
      <c r="F20" s="343"/>
      <c r="G20" s="136"/>
      <c r="H20" s="137"/>
      <c r="I20" s="194"/>
      <c r="J20" s="344"/>
    </row>
    <row r="21" spans="2:10" ht="15">
      <c r="B21" s="233"/>
      <c r="C21" s="132"/>
      <c r="D21" s="146"/>
      <c r="E21" s="147"/>
      <c r="F21" s="334"/>
      <c r="G21" s="136"/>
      <c r="H21" s="137"/>
      <c r="I21" s="194"/>
      <c r="J21" s="341"/>
    </row>
    <row r="22" spans="2:10" ht="45" customHeight="1">
      <c r="B22" s="233"/>
      <c r="C22" s="132"/>
      <c r="D22" s="459" t="s">
        <v>235</v>
      </c>
      <c r="E22" s="409"/>
      <c r="F22" s="460"/>
      <c r="G22" s="147" t="s">
        <v>50</v>
      </c>
      <c r="H22" s="137">
        <v>1</v>
      </c>
      <c r="I22" s="194"/>
      <c r="J22" s="341" t="s">
        <v>117</v>
      </c>
    </row>
    <row r="23" spans="2:10" ht="15">
      <c r="B23" s="233"/>
      <c r="C23" s="132"/>
      <c r="D23" s="147"/>
      <c r="E23" s="328"/>
      <c r="F23" s="343"/>
      <c r="G23" s="136"/>
      <c r="H23" s="137"/>
      <c r="I23" s="194"/>
      <c r="J23" s="341"/>
    </row>
    <row r="24" spans="2:10" ht="15">
      <c r="B24" s="233"/>
      <c r="C24" s="132"/>
      <c r="D24" s="412"/>
      <c r="E24" s="410"/>
      <c r="F24" s="413"/>
      <c r="G24" s="136"/>
      <c r="H24" s="137"/>
      <c r="I24" s="194"/>
      <c r="J24" s="341"/>
    </row>
    <row r="25" spans="2:10" ht="15">
      <c r="B25" s="233"/>
      <c r="C25" s="132"/>
      <c r="D25" s="146" t="s">
        <v>227</v>
      </c>
      <c r="E25" s="306"/>
      <c r="F25" s="333" t="s">
        <v>233</v>
      </c>
      <c r="G25" s="136"/>
      <c r="H25" s="137"/>
      <c r="I25" s="194"/>
      <c r="J25" s="341"/>
    </row>
    <row r="26" spans="2:10" ht="15">
      <c r="B26" s="233"/>
      <c r="C26" s="132"/>
      <c r="D26" s="327" t="s">
        <v>228</v>
      </c>
      <c r="E26" s="328"/>
      <c r="F26" s="343" t="s">
        <v>251</v>
      </c>
      <c r="G26" s="136"/>
      <c r="H26" s="137"/>
      <c r="I26" s="194"/>
      <c r="J26" s="341"/>
    </row>
    <row r="27" spans="2:10">
      <c r="B27" s="233"/>
      <c r="C27" s="262"/>
      <c r="D27" s="146" t="s">
        <v>229</v>
      </c>
      <c r="E27" s="147"/>
      <c r="F27" s="334" t="s">
        <v>252</v>
      </c>
      <c r="G27" s="136"/>
      <c r="H27" s="137"/>
      <c r="I27" s="194"/>
      <c r="J27" s="341"/>
    </row>
    <row r="28" spans="2:10">
      <c r="B28" s="233"/>
      <c r="C28" s="262"/>
      <c r="D28" s="305"/>
      <c r="E28" s="306"/>
      <c r="F28" s="333"/>
      <c r="G28" s="136"/>
      <c r="H28" s="137"/>
      <c r="I28" s="194"/>
      <c r="J28" s="341"/>
    </row>
    <row r="29" spans="2:10">
      <c r="B29" s="233"/>
      <c r="C29" s="262"/>
      <c r="D29" s="305"/>
      <c r="E29" s="306"/>
      <c r="F29" s="333"/>
      <c r="G29" s="136"/>
      <c r="H29" s="137"/>
      <c r="I29" s="194"/>
      <c r="J29" s="341"/>
    </row>
    <row r="30" spans="2:10" ht="15">
      <c r="B30" s="233" t="s">
        <v>249</v>
      </c>
      <c r="C30" s="132"/>
      <c r="D30" s="461" t="s">
        <v>248</v>
      </c>
      <c r="E30" s="462"/>
      <c r="F30" s="463"/>
      <c r="G30" s="136"/>
      <c r="H30" s="137"/>
      <c r="I30" s="194"/>
      <c r="J30" s="341"/>
    </row>
    <row r="31" spans="2:10" ht="15">
      <c r="B31" s="233"/>
      <c r="C31" s="132"/>
      <c r="D31" s="464"/>
      <c r="E31" s="462"/>
      <c r="F31" s="463"/>
      <c r="G31" s="136"/>
      <c r="H31" s="137"/>
      <c r="I31" s="194"/>
      <c r="J31" s="341"/>
    </row>
    <row r="32" spans="2:10" ht="15">
      <c r="B32" s="233"/>
      <c r="C32" s="132"/>
      <c r="D32" s="464" t="s">
        <v>247</v>
      </c>
      <c r="E32" s="462"/>
      <c r="F32" s="463"/>
      <c r="G32" s="147" t="s">
        <v>50</v>
      </c>
      <c r="H32" s="137">
        <v>1</v>
      </c>
      <c r="I32" s="194"/>
      <c r="J32" s="341"/>
    </row>
    <row r="33" spans="2:10" ht="15">
      <c r="B33" s="233"/>
      <c r="C33" s="132"/>
      <c r="D33" s="146"/>
      <c r="E33" s="147"/>
      <c r="F33" s="334"/>
      <c r="G33" s="136"/>
      <c r="H33" s="137"/>
      <c r="I33" s="194"/>
      <c r="J33" s="341"/>
    </row>
    <row r="34" spans="2:10" ht="15">
      <c r="B34" s="233"/>
      <c r="C34" s="132"/>
      <c r="D34" s="146" t="s">
        <v>174</v>
      </c>
      <c r="E34" s="147"/>
      <c r="F34" s="334"/>
      <c r="G34" s="136"/>
      <c r="H34" s="137"/>
      <c r="I34" s="194"/>
      <c r="J34" s="345"/>
    </row>
    <row r="35" spans="2:10" ht="15">
      <c r="B35" s="233"/>
      <c r="C35" s="132"/>
      <c r="D35" s="146" t="s">
        <v>292</v>
      </c>
      <c r="E35" s="147"/>
      <c r="F35" s="334"/>
      <c r="G35" s="136"/>
      <c r="H35" s="137"/>
      <c r="I35" s="194"/>
      <c r="J35" s="345"/>
    </row>
    <row r="36" spans="2:10" ht="15">
      <c r="B36" s="233"/>
      <c r="C36" s="132"/>
      <c r="D36" s="146" t="s">
        <v>176</v>
      </c>
      <c r="E36" s="147"/>
      <c r="F36" s="334"/>
      <c r="G36" s="136"/>
      <c r="H36" s="137"/>
      <c r="I36" s="194"/>
      <c r="J36" s="346"/>
    </row>
    <row r="37" spans="2:10" ht="15">
      <c r="B37" s="233"/>
      <c r="C37" s="132"/>
      <c r="D37" s="146" t="s">
        <v>177</v>
      </c>
      <c r="E37" s="147"/>
      <c r="F37" s="334"/>
      <c r="G37" s="136"/>
      <c r="H37" s="137"/>
      <c r="I37" s="194"/>
      <c r="J37" s="346"/>
    </row>
    <row r="38" spans="2:10" ht="15">
      <c r="B38" s="233"/>
      <c r="C38" s="132"/>
      <c r="D38" s="146" t="s">
        <v>178</v>
      </c>
      <c r="E38" s="147"/>
      <c r="F38" s="334"/>
      <c r="G38" s="136"/>
      <c r="H38" s="137"/>
      <c r="I38" s="194"/>
      <c r="J38" s="341"/>
    </row>
    <row r="39" spans="2:10" ht="15">
      <c r="B39" s="233"/>
      <c r="C39" s="132"/>
      <c r="D39" s="146"/>
      <c r="E39" s="147"/>
      <c r="F39" s="334"/>
      <c r="G39" s="136"/>
      <c r="H39" s="137"/>
      <c r="I39" s="194"/>
      <c r="J39" s="341"/>
    </row>
    <row r="40" spans="2:10" ht="15">
      <c r="B40" s="233" t="s">
        <v>253</v>
      </c>
      <c r="C40" s="132"/>
      <c r="D40" s="146" t="s">
        <v>293</v>
      </c>
      <c r="E40" s="147"/>
      <c r="F40" s="334"/>
      <c r="G40" s="136" t="s">
        <v>294</v>
      </c>
      <c r="H40" s="213">
        <f>80/1000</f>
        <v>0.08</v>
      </c>
      <c r="I40" s="194"/>
      <c r="J40" s="341"/>
    </row>
    <row r="41" spans="2:10" ht="15">
      <c r="B41" s="233"/>
      <c r="C41" s="132"/>
      <c r="D41" s="146"/>
      <c r="E41" s="147"/>
      <c r="F41" s="334"/>
      <c r="G41" s="136"/>
      <c r="H41" s="137"/>
      <c r="I41" s="194"/>
      <c r="J41" s="341"/>
    </row>
    <row r="42" spans="2:10" ht="15">
      <c r="B42" s="233"/>
      <c r="C42" s="132"/>
      <c r="D42" s="146"/>
      <c r="E42" s="147"/>
      <c r="F42" s="334"/>
      <c r="G42" s="136"/>
      <c r="H42" s="137"/>
      <c r="I42" s="194"/>
      <c r="J42" s="341"/>
    </row>
    <row r="43" spans="2:10" ht="15">
      <c r="B43" s="233"/>
      <c r="C43" s="132"/>
      <c r="D43" s="146"/>
      <c r="E43" s="147"/>
      <c r="F43" s="334"/>
      <c r="G43" s="136"/>
      <c r="H43" s="137"/>
      <c r="I43" s="194"/>
      <c r="J43" s="341"/>
    </row>
    <row r="44" spans="2:10" ht="15">
      <c r="B44" s="233"/>
      <c r="C44" s="132"/>
      <c r="D44" s="146"/>
      <c r="E44" s="147"/>
      <c r="F44" s="334"/>
      <c r="G44" s="136"/>
      <c r="H44" s="137"/>
      <c r="I44" s="194"/>
      <c r="J44" s="341"/>
    </row>
    <row r="45" spans="2:10" ht="15">
      <c r="B45" s="233"/>
      <c r="C45" s="132"/>
      <c r="D45" s="146"/>
      <c r="E45" s="147"/>
      <c r="F45" s="334"/>
      <c r="G45" s="136"/>
      <c r="H45" s="137"/>
      <c r="I45" s="194"/>
      <c r="J45" s="341"/>
    </row>
    <row r="46" spans="2:10" ht="15">
      <c r="B46" s="233"/>
      <c r="C46" s="132"/>
      <c r="D46" s="146"/>
      <c r="E46" s="147"/>
      <c r="F46" s="334"/>
      <c r="G46" s="136"/>
      <c r="H46" s="137"/>
      <c r="I46" s="194"/>
      <c r="J46" s="341"/>
    </row>
    <row r="47" spans="2:10" ht="15">
      <c r="B47" s="233"/>
      <c r="C47" s="132"/>
      <c r="D47" s="146"/>
      <c r="E47" s="147"/>
      <c r="F47" s="334"/>
      <c r="G47" s="136"/>
      <c r="H47" s="137"/>
      <c r="I47" s="194"/>
      <c r="J47" s="341"/>
    </row>
    <row r="48" spans="2:10" ht="15">
      <c r="B48" s="233"/>
      <c r="C48" s="132"/>
      <c r="D48" s="146"/>
      <c r="E48" s="147"/>
      <c r="F48" s="334"/>
      <c r="G48" s="136"/>
      <c r="H48" s="137"/>
      <c r="I48" s="194"/>
      <c r="J48" s="341"/>
    </row>
    <row r="49" spans="2:10" ht="15">
      <c r="B49" s="233"/>
      <c r="C49" s="132"/>
      <c r="D49" s="140"/>
      <c r="E49" s="141"/>
      <c r="F49" s="334"/>
      <c r="G49" s="136"/>
      <c r="H49" s="137"/>
      <c r="I49" s="194"/>
      <c r="J49" s="341"/>
    </row>
    <row r="50" spans="2:10" ht="15">
      <c r="B50" s="233"/>
      <c r="C50" s="132"/>
      <c r="D50" s="140"/>
      <c r="E50" s="141"/>
      <c r="F50" s="334"/>
      <c r="G50" s="136"/>
      <c r="H50" s="137"/>
      <c r="I50" s="194"/>
      <c r="J50" s="341"/>
    </row>
    <row r="51" spans="2:10" ht="15">
      <c r="B51" s="233"/>
      <c r="C51" s="132"/>
      <c r="D51" s="140"/>
      <c r="E51" s="141"/>
      <c r="F51" s="334"/>
      <c r="G51" s="136"/>
      <c r="H51" s="137"/>
      <c r="I51" s="194"/>
      <c r="J51" s="341"/>
    </row>
    <row r="52" spans="2:10" ht="15">
      <c r="B52" s="234"/>
      <c r="C52" s="149"/>
      <c r="D52" s="155"/>
      <c r="E52" s="196"/>
      <c r="F52" s="156"/>
      <c r="G52" s="197"/>
      <c r="H52" s="198"/>
      <c r="I52" s="199"/>
      <c r="J52" s="347"/>
    </row>
    <row r="53" spans="2:10" ht="12.75" customHeight="1">
      <c r="B53" s="465" t="s">
        <v>6</v>
      </c>
      <c r="C53" s="466"/>
      <c r="D53" s="466"/>
      <c r="E53" s="466"/>
      <c r="F53" s="466"/>
      <c r="G53" s="466"/>
      <c r="H53" s="466"/>
      <c r="I53" s="467"/>
      <c r="J53" s="457"/>
    </row>
    <row r="54" spans="2:10" ht="13.5" customHeight="1" thickBot="1">
      <c r="B54" s="468"/>
      <c r="C54" s="469"/>
      <c r="D54" s="469"/>
      <c r="E54" s="469"/>
      <c r="F54" s="469"/>
      <c r="G54" s="469"/>
      <c r="H54" s="469"/>
      <c r="I54" s="470"/>
      <c r="J54" s="458"/>
    </row>
    <row r="55" spans="2:10" ht="15" thickTop="1"/>
  </sheetData>
  <mergeCells count="18">
    <mergeCell ref="B53:I54"/>
    <mergeCell ref="J53:J54"/>
    <mergeCell ref="D11:F11"/>
    <mergeCell ref="D9:F9"/>
    <mergeCell ref="D12:F12"/>
    <mergeCell ref="D19:F19"/>
    <mergeCell ref="D22:F22"/>
    <mergeCell ref="D24:F24"/>
    <mergeCell ref="D32:F32"/>
    <mergeCell ref="B2:J2"/>
    <mergeCell ref="B3:B4"/>
    <mergeCell ref="D3:F4"/>
    <mergeCell ref="D30:F30"/>
    <mergeCell ref="D31:F31"/>
    <mergeCell ref="G3:G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8"/>
  <sheetViews>
    <sheetView view="pageBreakPreview" topLeftCell="B1" zoomScaleNormal="100" zoomScaleSheetLayoutView="100" workbookViewId="0">
      <selection activeCell="K20" sqref="K20"/>
    </sheetView>
  </sheetViews>
  <sheetFormatPr defaultColWidth="12.42578125" defaultRowHeight="16.5" customHeight="1"/>
  <cols>
    <col min="1" max="1" width="12.42578125" style="5"/>
    <col min="2" max="2" width="1.5703125" style="5" customWidth="1"/>
    <col min="3" max="3" width="10.7109375" style="15" customWidth="1"/>
    <col min="4" max="4" width="53.42578125" style="15" customWidth="1"/>
    <col min="5" max="5" width="47" style="15" customWidth="1"/>
    <col min="6" max="16384" width="12.42578125" style="5"/>
  </cols>
  <sheetData>
    <row r="1" spans="2:13" ht="16.5" customHeight="1">
      <c r="B1" s="4"/>
      <c r="C1" s="323" t="s">
        <v>287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2:13" ht="12.75" customHeight="1">
      <c r="B2" s="44"/>
      <c r="C2" s="45"/>
      <c r="D2" s="45"/>
      <c r="E2" s="45"/>
    </row>
    <row r="3" spans="2:13" ht="16.5" customHeight="1" thickBot="1">
      <c r="B3" s="46"/>
      <c r="C3" s="40" t="s">
        <v>9</v>
      </c>
      <c r="D3" s="40"/>
      <c r="E3" s="40"/>
    </row>
    <row r="4" spans="2:13" ht="45" customHeight="1" thickTop="1" thickBot="1">
      <c r="B4" s="47"/>
      <c r="C4" s="181" t="s">
        <v>0</v>
      </c>
      <c r="D4" s="182" t="s">
        <v>1</v>
      </c>
      <c r="E4" s="183" t="s">
        <v>5</v>
      </c>
    </row>
    <row r="5" spans="2:13" ht="45" customHeight="1" thickTop="1">
      <c r="B5" s="47"/>
      <c r="C5" s="184"/>
      <c r="D5" s="185" t="s">
        <v>10</v>
      </c>
      <c r="E5" s="348"/>
    </row>
    <row r="6" spans="2:13" ht="45" customHeight="1">
      <c r="B6" s="47"/>
      <c r="C6" s="186">
        <v>1</v>
      </c>
      <c r="D6" s="187" t="s">
        <v>182</v>
      </c>
      <c r="E6" s="349">
        <f>'1200A'!K57</f>
        <v>0</v>
      </c>
    </row>
    <row r="7" spans="2:13" ht="45" customHeight="1">
      <c r="B7" s="47"/>
      <c r="C7" s="240">
        <v>2</v>
      </c>
      <c r="D7" s="187" t="s">
        <v>183</v>
      </c>
      <c r="E7" s="349">
        <f>'1200C'!J66</f>
        <v>0</v>
      </c>
    </row>
    <row r="8" spans="2:13" ht="45" customHeight="1">
      <c r="B8" s="47"/>
      <c r="C8" s="186">
        <v>3</v>
      </c>
      <c r="D8" s="211" t="s">
        <v>74</v>
      </c>
      <c r="E8" s="350">
        <f>'1200DB'!J65</f>
        <v>0</v>
      </c>
    </row>
    <row r="9" spans="2:13" ht="45" customHeight="1">
      <c r="B9" s="47"/>
      <c r="C9" s="240">
        <v>4</v>
      </c>
      <c r="D9" s="188" t="s">
        <v>76</v>
      </c>
      <c r="E9" s="350">
        <f>'1200LB'!J65</f>
        <v>0</v>
      </c>
    </row>
    <row r="10" spans="2:13" ht="45" customHeight="1">
      <c r="B10" s="47"/>
      <c r="C10" s="186">
        <v>5</v>
      </c>
      <c r="D10" s="188" t="s">
        <v>75</v>
      </c>
      <c r="E10" s="350">
        <f>'1200L'!J67</f>
        <v>0</v>
      </c>
    </row>
    <row r="11" spans="2:13" ht="45" customHeight="1">
      <c r="B11" s="47"/>
      <c r="C11" s="240">
        <v>6</v>
      </c>
      <c r="D11" s="188" t="s">
        <v>110</v>
      </c>
      <c r="E11" s="350">
        <f>'1200H'!J64</f>
        <v>0</v>
      </c>
    </row>
    <row r="12" spans="2:13" s="7" customFormat="1" ht="45" customHeight="1">
      <c r="B12" s="47"/>
      <c r="C12" s="191">
        <v>7</v>
      </c>
      <c r="D12" s="188" t="s">
        <v>221</v>
      </c>
      <c r="E12" s="350">
        <f>'water purification'!J64</f>
        <v>0</v>
      </c>
    </row>
    <row r="13" spans="2:13" s="7" customFormat="1" ht="45" customHeight="1">
      <c r="B13" s="47"/>
      <c r="C13" s="191">
        <v>8</v>
      </c>
      <c r="D13" s="188" t="s">
        <v>226</v>
      </c>
      <c r="E13" s="350">
        <f>BOREHOLE!J53</f>
        <v>0</v>
      </c>
    </row>
    <row r="14" spans="2:13" s="7" customFormat="1" ht="45" customHeight="1">
      <c r="B14" s="47"/>
      <c r="C14" s="191">
        <v>9</v>
      </c>
      <c r="D14" s="188" t="s">
        <v>291</v>
      </c>
      <c r="E14" s="350">
        <f>'PROV. SUMS'!K64</f>
        <v>0</v>
      </c>
    </row>
    <row r="15" spans="2:13" s="7" customFormat="1" ht="45" customHeight="1">
      <c r="B15" s="47"/>
      <c r="C15" s="184"/>
      <c r="D15" s="189" t="s">
        <v>78</v>
      </c>
      <c r="E15" s="351">
        <f>SUM(E6:E14)</f>
        <v>0</v>
      </c>
    </row>
    <row r="16" spans="2:13" s="7" customFormat="1" ht="45" customHeight="1">
      <c r="B16" s="47"/>
      <c r="C16" s="184"/>
      <c r="D16" s="190" t="s">
        <v>114</v>
      </c>
      <c r="E16" s="350">
        <f>SUM(E15*0.05)</f>
        <v>0</v>
      </c>
    </row>
    <row r="17" spans="2:6" s="7" customFormat="1" ht="45" customHeight="1">
      <c r="B17" s="47"/>
      <c r="C17" s="184"/>
      <c r="D17" s="214" t="s">
        <v>113</v>
      </c>
      <c r="E17" s="351">
        <f>SUM(E15+E16)</f>
        <v>0</v>
      </c>
    </row>
    <row r="18" spans="2:6" s="7" customFormat="1" ht="45" customHeight="1">
      <c r="B18" s="105"/>
      <c r="C18" s="192"/>
      <c r="D18" s="190" t="s">
        <v>222</v>
      </c>
      <c r="E18" s="350">
        <f>SUM(E17*0.15)</f>
        <v>0</v>
      </c>
    </row>
    <row r="19" spans="2:6" s="7" customFormat="1" ht="45" customHeight="1" thickBot="1">
      <c r="B19" s="105"/>
      <c r="C19" s="321"/>
      <c r="D19" s="322" t="s">
        <v>184</v>
      </c>
      <c r="E19" s="352">
        <f>SUM(E17:E18)</f>
        <v>0</v>
      </c>
    </row>
    <row r="20" spans="2:6" s="7" customFormat="1" ht="39.950000000000003" customHeight="1" thickTop="1">
      <c r="B20" s="105"/>
      <c r="C20" s="472"/>
      <c r="D20" s="472"/>
      <c r="E20" s="304"/>
    </row>
    <row r="21" spans="2:6" s="7" customFormat="1" ht="39.950000000000003" customHeight="1">
      <c r="B21" s="105"/>
      <c r="C21" s="471"/>
      <c r="D21" s="471"/>
      <c r="E21" s="107"/>
    </row>
    <row r="22" spans="2:6" s="7" customFormat="1" ht="39.950000000000003" customHeight="1">
      <c r="B22" s="105"/>
      <c r="C22" s="471"/>
      <c r="D22" s="471"/>
      <c r="E22" s="107"/>
    </row>
    <row r="23" spans="2:6" s="7" customFormat="1" ht="39.950000000000003" customHeight="1">
      <c r="B23" s="105"/>
      <c r="C23" s="471"/>
      <c r="D23" s="471"/>
      <c r="E23" s="107"/>
    </row>
    <row r="24" spans="2:6" s="7" customFormat="1" ht="15.75" customHeight="1">
      <c r="B24" s="105"/>
      <c r="C24" s="109"/>
      <c r="D24" s="110"/>
      <c r="E24" s="107"/>
      <c r="F24" s="48"/>
    </row>
    <row r="25" spans="2:6" s="7" customFormat="1" ht="24.95" customHeight="1">
      <c r="B25" s="105"/>
      <c r="C25" s="110"/>
      <c r="D25" s="110"/>
      <c r="E25" s="107"/>
      <c r="F25" s="48"/>
    </row>
    <row r="26" spans="2:6" s="7" customFormat="1" ht="18.75" customHeight="1">
      <c r="B26" s="105"/>
      <c r="C26" s="111"/>
      <c r="D26" s="111"/>
      <c r="E26" s="112"/>
      <c r="F26" s="48"/>
    </row>
    <row r="27" spans="2:6" s="7" customFormat="1" ht="39.950000000000003" customHeight="1">
      <c r="B27" s="105"/>
      <c r="C27" s="111"/>
      <c r="D27" s="113"/>
      <c r="E27" s="107"/>
      <c r="F27" s="48"/>
    </row>
    <row r="28" spans="2:6" s="7" customFormat="1" ht="35.25" customHeight="1">
      <c r="B28" s="105"/>
      <c r="C28" s="39"/>
      <c r="D28" s="25"/>
      <c r="E28" s="107"/>
      <c r="F28" s="48"/>
    </row>
    <row r="29" spans="2:6" s="7" customFormat="1" ht="39.950000000000003" customHeight="1">
      <c r="B29" s="105"/>
      <c r="C29" s="106"/>
      <c r="D29" s="114"/>
      <c r="E29" s="107">
        <f>SUM(E28*1.14)</f>
        <v>0</v>
      </c>
    </row>
    <row r="30" spans="2:6" s="7" customFormat="1" ht="39.950000000000003" customHeight="1">
      <c r="B30" s="105"/>
      <c r="C30" s="106"/>
      <c r="D30" s="114"/>
      <c r="E30" s="107"/>
    </row>
    <row r="31" spans="2:6" s="7" customFormat="1" ht="39.950000000000003" customHeight="1">
      <c r="B31" s="105"/>
      <c r="C31" s="106"/>
      <c r="D31" s="114"/>
      <c r="E31" s="107"/>
    </row>
    <row r="32" spans="2:6" s="7" customFormat="1" ht="39.950000000000003" customHeight="1">
      <c r="B32" s="105"/>
      <c r="C32" s="105"/>
      <c r="D32" s="104"/>
      <c r="E32" s="115"/>
    </row>
    <row r="33" spans="2:5" s="7" customFormat="1" ht="39.950000000000003" customHeight="1">
      <c r="B33" s="105"/>
      <c r="C33" s="105"/>
      <c r="D33" s="104"/>
      <c r="E33" s="115"/>
    </row>
    <row r="34" spans="2:5" s="7" customFormat="1" ht="19.5" customHeight="1">
      <c r="B34" s="105"/>
      <c r="C34" s="105"/>
      <c r="D34" s="104"/>
      <c r="E34" s="115"/>
    </row>
    <row r="35" spans="2:5" s="7" customFormat="1" ht="19.5" customHeight="1">
      <c r="B35" s="105"/>
      <c r="C35" s="105"/>
      <c r="D35" s="104"/>
      <c r="E35" s="115"/>
    </row>
    <row r="36" spans="2:5" s="7" customFormat="1" ht="19.5" customHeight="1">
      <c r="B36" s="105"/>
      <c r="C36" s="105"/>
      <c r="D36" s="25"/>
      <c r="E36" s="75"/>
    </row>
    <row r="37" spans="2:5" s="7" customFormat="1" ht="39.950000000000003" customHeight="1">
      <c r="B37" s="105"/>
      <c r="C37" s="105"/>
      <c r="D37" s="25"/>
      <c r="E37" s="75"/>
    </row>
    <row r="38" spans="2:5" s="7" customFormat="1" ht="19.5" customHeight="1">
      <c r="B38" s="116"/>
      <c r="C38" s="116"/>
      <c r="D38" s="25"/>
      <c r="E38" s="75"/>
    </row>
    <row r="39" spans="2:5" s="7" customFormat="1" ht="19.5" customHeight="1">
      <c r="B39" s="116"/>
      <c r="C39" s="116"/>
      <c r="D39" s="25"/>
      <c r="E39" s="75"/>
    </row>
    <row r="40" spans="2:5" s="7" customFormat="1" ht="19.5" customHeight="1">
      <c r="B40" s="116"/>
      <c r="C40" s="116"/>
      <c r="D40" s="108"/>
      <c r="E40" s="108"/>
    </row>
    <row r="41" spans="2:5" s="7" customFormat="1" ht="19.5" customHeight="1">
      <c r="B41" s="116"/>
      <c r="C41" s="116"/>
      <c r="D41" s="108"/>
      <c r="E41" s="108"/>
    </row>
    <row r="42" spans="2:5" s="7" customFormat="1" ht="35.1" customHeight="1">
      <c r="B42" s="77"/>
      <c r="C42" s="104"/>
      <c r="D42" s="108"/>
      <c r="E42" s="108"/>
    </row>
    <row r="43" spans="2:5" s="7" customFormat="1" ht="35.1" customHeight="1">
      <c r="B43" s="77"/>
      <c r="C43" s="104"/>
      <c r="D43" s="108"/>
      <c r="E43" s="108"/>
    </row>
    <row r="44" spans="2:5" s="7" customFormat="1" ht="35.1" customHeight="1">
      <c r="B44" s="77"/>
      <c r="C44" s="104"/>
      <c r="D44" s="13"/>
      <c r="E44" s="13"/>
    </row>
    <row r="45" spans="2:5" s="7" customFormat="1" ht="35.1" customHeight="1">
      <c r="B45" s="77"/>
      <c r="C45" s="104"/>
      <c r="D45" s="13"/>
      <c r="E45" s="13"/>
    </row>
    <row r="46" spans="2:5" s="7" customFormat="1" ht="39.950000000000003" customHeight="1">
      <c r="B46" s="77"/>
      <c r="C46" s="39"/>
      <c r="D46" s="13"/>
      <c r="E46" s="13"/>
    </row>
    <row r="47" spans="2:5" s="7" customFormat="1" ht="39.950000000000003" customHeight="1">
      <c r="B47" s="77"/>
      <c r="C47" s="39"/>
      <c r="D47" s="13"/>
      <c r="E47" s="13"/>
    </row>
    <row r="48" spans="2:5" s="7" customFormat="1" ht="39.950000000000003" customHeight="1">
      <c r="B48" s="77"/>
      <c r="C48" s="39"/>
      <c r="D48" s="13"/>
      <c r="E48" s="13"/>
    </row>
    <row r="49" spans="2:5" s="7" customFormat="1" ht="39.950000000000003" customHeight="1">
      <c r="B49" s="77"/>
      <c r="C49" s="39"/>
      <c r="D49" s="13"/>
      <c r="E49" s="13"/>
    </row>
    <row r="50" spans="2:5" s="7" customFormat="1" ht="39.950000000000003" customHeight="1">
      <c r="B50" s="77"/>
      <c r="C50" s="108"/>
      <c r="D50" s="13"/>
      <c r="E50" s="13"/>
    </row>
    <row r="51" spans="2:5" s="7" customFormat="1" ht="39.950000000000003" customHeight="1">
      <c r="B51" s="77"/>
      <c r="C51" s="108"/>
      <c r="D51" s="13"/>
      <c r="E51" s="13"/>
    </row>
    <row r="52" spans="2:5" s="7" customFormat="1" ht="39.950000000000003" customHeight="1">
      <c r="B52" s="77"/>
      <c r="C52" s="108"/>
      <c r="D52" s="13"/>
      <c r="E52" s="13"/>
    </row>
    <row r="53" spans="2:5" s="7" customFormat="1" ht="39.950000000000003" customHeight="1">
      <c r="B53" s="77"/>
      <c r="C53" s="108"/>
      <c r="D53" s="13"/>
      <c r="E53" s="13"/>
    </row>
    <row r="54" spans="2:5" s="7" customFormat="1" ht="39.950000000000003" customHeight="1">
      <c r="B54" s="77"/>
      <c r="C54" s="13"/>
      <c r="D54" s="13"/>
      <c r="E54" s="13"/>
    </row>
    <row r="55" spans="2:5" s="7" customFormat="1" ht="39.950000000000003" customHeight="1">
      <c r="B55" s="77"/>
      <c r="C55" s="13"/>
      <c r="D55" s="13"/>
      <c r="E55" s="13"/>
    </row>
    <row r="56" spans="2:5" s="7" customFormat="1" ht="39.950000000000003" customHeight="1">
      <c r="B56" s="77"/>
      <c r="C56" s="13"/>
      <c r="D56" s="13"/>
      <c r="E56" s="13"/>
    </row>
    <row r="57" spans="2:5" s="7" customFormat="1" ht="39.950000000000003" customHeight="1">
      <c r="B57" s="77"/>
      <c r="C57" s="13"/>
      <c r="D57" s="13"/>
      <c r="E57" s="13"/>
    </row>
    <row r="58" spans="2:5" s="7" customFormat="1" ht="39.950000000000003" customHeight="1">
      <c r="B58" s="77"/>
      <c r="C58" s="13"/>
      <c r="D58" s="13"/>
      <c r="E58" s="13"/>
    </row>
    <row r="59" spans="2:5" s="7" customFormat="1" ht="39.950000000000003" customHeight="1">
      <c r="B59" s="77"/>
      <c r="C59" s="13"/>
      <c r="D59" s="13"/>
      <c r="E59" s="13"/>
    </row>
    <row r="60" spans="2:5" s="7" customFormat="1" ht="39.950000000000003" customHeight="1">
      <c r="B60" s="77"/>
      <c r="C60" s="13"/>
      <c r="D60" s="13"/>
      <c r="E60" s="13"/>
    </row>
    <row r="61" spans="2:5" s="7" customFormat="1" ht="39.950000000000003" customHeight="1">
      <c r="B61" s="77"/>
      <c r="C61" s="13"/>
      <c r="D61" s="13"/>
      <c r="E61" s="13"/>
    </row>
    <row r="62" spans="2:5" s="7" customFormat="1" ht="39.950000000000003" customHeight="1">
      <c r="B62" s="77"/>
      <c r="C62" s="13"/>
      <c r="D62" s="13"/>
      <c r="E62" s="13"/>
    </row>
    <row r="63" spans="2:5" ht="39.950000000000003" customHeight="1">
      <c r="B63" s="77"/>
      <c r="C63" s="13"/>
      <c r="D63" s="13"/>
      <c r="E63" s="13"/>
    </row>
    <row r="64" spans="2:5" ht="39.950000000000003" customHeight="1">
      <c r="B64" s="77"/>
      <c r="C64" s="13"/>
      <c r="D64" s="13"/>
      <c r="E64" s="13"/>
    </row>
    <row r="65" spans="2:5" ht="39.950000000000003" customHeight="1">
      <c r="B65" s="77"/>
      <c r="C65" s="13"/>
      <c r="D65" s="13"/>
      <c r="E65" s="13"/>
    </row>
    <row r="66" spans="2:5" ht="39.950000000000003" customHeight="1">
      <c r="B66" s="77"/>
      <c r="C66" s="13"/>
      <c r="D66" s="13"/>
      <c r="E66" s="13"/>
    </row>
    <row r="67" spans="2:5" ht="39.950000000000003" customHeight="1">
      <c r="B67" s="77"/>
      <c r="C67" s="13"/>
      <c r="D67" s="13"/>
      <c r="E67" s="13"/>
    </row>
    <row r="68" spans="2:5" ht="15.75" customHeight="1">
      <c r="B68" s="117"/>
      <c r="C68" s="13"/>
      <c r="D68" s="13"/>
      <c r="E68" s="13"/>
    </row>
    <row r="69" spans="2:5" ht="39.950000000000003" customHeight="1">
      <c r="B69" s="11"/>
      <c r="C69" s="13"/>
      <c r="D69" s="13"/>
      <c r="E69" s="13"/>
    </row>
    <row r="70" spans="2:5" ht="16.5" customHeight="1">
      <c r="B70" s="8"/>
      <c r="C70" s="13"/>
      <c r="D70" s="13"/>
      <c r="E70" s="13"/>
    </row>
    <row r="71" spans="2:5" ht="16.5" customHeight="1">
      <c r="B71" s="8"/>
      <c r="C71" s="13"/>
      <c r="D71" s="13"/>
      <c r="E71" s="13"/>
    </row>
    <row r="72" spans="2:5" ht="16.5" customHeight="1">
      <c r="B72" s="8"/>
      <c r="C72" s="13"/>
      <c r="D72" s="13"/>
      <c r="E72" s="13"/>
    </row>
    <row r="73" spans="2:5" ht="16.5" customHeight="1">
      <c r="B73" s="8"/>
      <c r="C73" s="13"/>
      <c r="D73" s="13"/>
      <c r="E73" s="13"/>
    </row>
    <row r="74" spans="2:5" ht="16.5" customHeight="1">
      <c r="B74" s="8"/>
      <c r="C74" s="13"/>
      <c r="D74" s="13"/>
      <c r="E74" s="13"/>
    </row>
    <row r="75" spans="2:5" ht="16.5" customHeight="1">
      <c r="B75" s="8"/>
      <c r="C75" s="13"/>
      <c r="D75" s="13"/>
      <c r="E75" s="13"/>
    </row>
    <row r="76" spans="2:5" ht="16.5" customHeight="1">
      <c r="B76" s="8"/>
      <c r="C76" s="13"/>
      <c r="D76" s="13"/>
      <c r="E76" s="13"/>
    </row>
    <row r="77" spans="2:5" ht="16.5" customHeight="1">
      <c r="B77" s="8"/>
      <c r="C77" s="13"/>
      <c r="D77" s="13"/>
      <c r="E77" s="13"/>
    </row>
    <row r="78" spans="2:5" ht="16.5" customHeight="1">
      <c r="B78" s="8"/>
      <c r="C78" s="13"/>
      <c r="D78" s="13"/>
      <c r="E78" s="13"/>
    </row>
    <row r="79" spans="2:5" ht="16.5" customHeight="1">
      <c r="B79" s="8"/>
      <c r="C79" s="13"/>
      <c r="D79" s="13"/>
      <c r="E79" s="13"/>
    </row>
    <row r="80" spans="2:5" ht="16.5" customHeight="1">
      <c r="B80" s="8"/>
      <c r="C80" s="13"/>
      <c r="D80" s="13"/>
      <c r="E80" s="13"/>
    </row>
    <row r="81" spans="2:5" ht="16.5" customHeight="1">
      <c r="B81" s="8"/>
      <c r="C81" s="13"/>
      <c r="D81" s="13"/>
      <c r="E81" s="13"/>
    </row>
    <row r="82" spans="2:5" ht="16.5" customHeight="1">
      <c r="B82" s="8"/>
      <c r="C82" s="13"/>
      <c r="D82" s="13"/>
      <c r="E82" s="13"/>
    </row>
    <row r="83" spans="2:5" ht="16.5" customHeight="1">
      <c r="B83" s="8"/>
      <c r="C83" s="13"/>
      <c r="D83" s="13"/>
      <c r="E83" s="13"/>
    </row>
    <row r="84" spans="2:5" ht="16.5" customHeight="1">
      <c r="B84" s="8"/>
      <c r="C84" s="13"/>
      <c r="D84" s="13"/>
      <c r="E84" s="13"/>
    </row>
    <row r="85" spans="2:5" ht="16.5" customHeight="1">
      <c r="B85" s="8"/>
      <c r="C85" s="13"/>
      <c r="D85" s="13"/>
      <c r="E85" s="13"/>
    </row>
    <row r="86" spans="2:5" ht="16.5" customHeight="1">
      <c r="B86" s="8"/>
      <c r="C86" s="13"/>
      <c r="D86" s="13"/>
      <c r="E86" s="13"/>
    </row>
    <row r="87" spans="2:5" ht="16.5" customHeight="1">
      <c r="B87" s="8"/>
      <c r="C87" s="13"/>
      <c r="D87" s="13"/>
      <c r="E87" s="13"/>
    </row>
    <row r="88" spans="2:5" ht="16.5" customHeight="1">
      <c r="B88" s="8"/>
      <c r="C88" s="13"/>
      <c r="D88" s="13"/>
      <c r="E88" s="13"/>
    </row>
    <row r="89" spans="2:5" ht="16.5" customHeight="1">
      <c r="D89" s="14"/>
      <c r="E89" s="14"/>
    </row>
    <row r="90" spans="2:5" ht="16.5" customHeight="1">
      <c r="D90" s="14"/>
      <c r="E90" s="14"/>
    </row>
    <row r="91" spans="2:5" ht="16.5" customHeight="1">
      <c r="D91" s="14"/>
      <c r="E91" s="14"/>
    </row>
    <row r="92" spans="2:5" ht="16.5" customHeight="1">
      <c r="C92" s="14"/>
      <c r="D92" s="14"/>
      <c r="E92" s="14"/>
    </row>
    <row r="93" spans="2:5" ht="16.5" customHeight="1">
      <c r="C93" s="14"/>
      <c r="D93" s="14"/>
      <c r="E93" s="14"/>
    </row>
    <row r="94" spans="2:5" ht="16.5" customHeight="1">
      <c r="C94" s="14"/>
      <c r="D94" s="14"/>
      <c r="E94" s="14"/>
    </row>
    <row r="95" spans="2:5" ht="16.5" customHeight="1">
      <c r="C95" s="14"/>
      <c r="D95" s="14"/>
      <c r="E95" s="14"/>
    </row>
    <row r="96" spans="2:5" ht="16.5" customHeight="1">
      <c r="C96" s="14"/>
      <c r="D96" s="14"/>
      <c r="E96" s="14"/>
    </row>
    <row r="97" spans="3:5" ht="16.5" customHeight="1">
      <c r="C97" s="14"/>
      <c r="D97" s="14"/>
      <c r="E97" s="14"/>
    </row>
    <row r="98" spans="3:5" ht="16.5" customHeight="1">
      <c r="C98" s="14"/>
      <c r="D98" s="14"/>
      <c r="E98" s="14"/>
    </row>
    <row r="99" spans="3:5" ht="16.5" customHeight="1">
      <c r="C99" s="14"/>
      <c r="D99" s="14"/>
      <c r="E99" s="14"/>
    </row>
    <row r="100" spans="3:5" ht="16.5" customHeight="1">
      <c r="C100" s="14"/>
      <c r="D100" s="14"/>
      <c r="E100" s="14"/>
    </row>
    <row r="101" spans="3:5" ht="16.5" customHeight="1">
      <c r="C101" s="14"/>
      <c r="D101" s="14"/>
      <c r="E101" s="14"/>
    </row>
    <row r="102" spans="3:5" ht="16.5" customHeight="1">
      <c r="C102" s="14"/>
      <c r="D102" s="14"/>
      <c r="E102" s="14"/>
    </row>
    <row r="103" spans="3:5" ht="16.5" customHeight="1">
      <c r="C103" s="14"/>
      <c r="D103" s="14"/>
      <c r="E103" s="14"/>
    </row>
    <row r="104" spans="3:5" ht="16.5" customHeight="1">
      <c r="C104" s="14"/>
    </row>
    <row r="105" spans="3:5" ht="16.5" customHeight="1">
      <c r="C105" s="14"/>
    </row>
    <row r="106" spans="3:5" ht="16.5" customHeight="1">
      <c r="C106" s="14"/>
    </row>
    <row r="107" spans="3:5" ht="16.5" customHeight="1">
      <c r="C107" s="14"/>
    </row>
    <row r="108" spans="3:5" ht="16.5" customHeight="1">
      <c r="C108" s="14"/>
    </row>
    <row r="109" spans="3:5" ht="16.5" customHeight="1">
      <c r="C109" s="14"/>
    </row>
    <row r="110" spans="3:5" ht="16.5" customHeight="1">
      <c r="C110" s="14"/>
    </row>
    <row r="111" spans="3:5" ht="16.5" customHeight="1">
      <c r="C111" s="14"/>
    </row>
    <row r="112" spans="3:5" ht="16.5" customHeight="1">
      <c r="C112" s="14"/>
    </row>
    <row r="113" spans="2:3" ht="16.5" customHeight="1">
      <c r="C113" s="14"/>
    </row>
    <row r="127" spans="2:3" ht="16.5" customHeight="1">
      <c r="B127" s="4"/>
    </row>
    <row r="128" spans="2:3" ht="16.5" customHeight="1">
      <c r="B128" s="4"/>
    </row>
    <row r="129" spans="2:2" ht="16.5" customHeight="1">
      <c r="B129" s="4"/>
    </row>
    <row r="130" spans="2:2" ht="16.5" customHeight="1">
      <c r="B130" s="4"/>
    </row>
    <row r="131" spans="2:2" ht="16.5" customHeight="1">
      <c r="B131" s="4"/>
    </row>
    <row r="132" spans="2:2" ht="16.5" customHeight="1">
      <c r="B132" s="4"/>
    </row>
    <row r="133" spans="2:2" ht="16.5" customHeight="1">
      <c r="B133" s="4"/>
    </row>
    <row r="134" spans="2:2" ht="16.5" customHeight="1">
      <c r="B134" s="4"/>
    </row>
    <row r="135" spans="2:2" ht="16.5" customHeight="1">
      <c r="B135" s="4"/>
    </row>
    <row r="136" spans="2:2" ht="16.5" customHeight="1">
      <c r="B136" s="4"/>
    </row>
    <row r="137" spans="2:2" ht="16.5" customHeight="1">
      <c r="B137" s="4"/>
    </row>
    <row r="138" spans="2:2" ht="16.5" customHeight="1">
      <c r="B138" s="4"/>
    </row>
    <row r="139" spans="2:2" ht="16.5" customHeight="1">
      <c r="B139" s="4"/>
    </row>
    <row r="140" spans="2:2" ht="16.5" customHeight="1">
      <c r="B140" s="4"/>
    </row>
    <row r="141" spans="2:2" ht="16.5" customHeight="1">
      <c r="B141" s="4"/>
    </row>
    <row r="142" spans="2:2" ht="16.5" customHeight="1">
      <c r="B142" s="4"/>
    </row>
    <row r="143" spans="2:2" ht="16.5" customHeight="1">
      <c r="B143" s="4"/>
    </row>
    <row r="144" spans="2:2" ht="16.5" customHeight="1">
      <c r="B144" s="4"/>
    </row>
    <row r="145" spans="2:2" ht="16.5" customHeight="1">
      <c r="B145" s="4"/>
    </row>
    <row r="146" spans="2:2" ht="16.5" customHeight="1">
      <c r="B146" s="4"/>
    </row>
    <row r="147" spans="2:2" ht="16.5" customHeight="1">
      <c r="B147" s="4"/>
    </row>
    <row r="148" spans="2:2" ht="16.5" customHeight="1">
      <c r="B148" s="4"/>
    </row>
  </sheetData>
  <mergeCells count="4">
    <mergeCell ref="C23:D23"/>
    <mergeCell ref="C20:D20"/>
    <mergeCell ref="C21:D21"/>
    <mergeCell ref="C22:D22"/>
  </mergeCells>
  <phoneticPr fontId="8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rstPageNumber="5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PROV. SUMS</vt:lpstr>
      <vt:lpstr>1200A</vt:lpstr>
      <vt:lpstr>1200C</vt:lpstr>
      <vt:lpstr>1200DB</vt:lpstr>
      <vt:lpstr>1200LB</vt:lpstr>
      <vt:lpstr>1200L</vt:lpstr>
      <vt:lpstr>1200H</vt:lpstr>
      <vt:lpstr>water purification</vt:lpstr>
      <vt:lpstr>BOREHOLE</vt:lpstr>
      <vt:lpstr>summary</vt:lpstr>
      <vt:lpstr>'1200A'!Print_Area</vt:lpstr>
      <vt:lpstr>'1200C'!Print_Area</vt:lpstr>
      <vt:lpstr>'1200DB'!Print_Area</vt:lpstr>
      <vt:lpstr>'1200H'!Print_Area</vt:lpstr>
      <vt:lpstr>'1200L'!Print_Area</vt:lpstr>
      <vt:lpstr>'1200LB'!Print_Area</vt:lpstr>
      <vt:lpstr>BOREHOLE!Print_Area</vt:lpstr>
      <vt:lpstr>'PROV. SUMS'!Print_Area</vt:lpstr>
      <vt:lpstr>summary!Print_Area</vt:lpstr>
      <vt:lpstr>'water purification'!Print_Area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Morgen Farai</dc:creator>
  <cp:lastModifiedBy>Tumelo Setidisho</cp:lastModifiedBy>
  <cp:lastPrinted>2021-12-02T11:52:35Z</cp:lastPrinted>
  <dcterms:created xsi:type="dcterms:W3CDTF">1997-05-19T06:31:34Z</dcterms:created>
  <dcterms:modified xsi:type="dcterms:W3CDTF">2021-12-07T07:55:00Z</dcterms:modified>
</cp:coreProperties>
</file>