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autoCompressPictures="0" defaultThemeVersion="124226"/>
  <mc:AlternateContent xmlns:mc="http://schemas.openxmlformats.org/markup-compatibility/2006">
    <mc:Choice Requires="x15">
      <x15ac:absPath xmlns:x15ac="http://schemas.microsoft.com/office/spreadsheetml/2010/11/ac" url="C:\Users\sletsholo\Desktop\SPECIFICATIONS\SPECIFICATIONS 2021- 2022\"/>
    </mc:Choice>
  </mc:AlternateContent>
  <bookViews>
    <workbookView xWindow="0" yWindow="0" windowWidth="20490" windowHeight="7650" tabRatio="799" firstSheet="1" activeTab="5"/>
  </bookViews>
  <sheets>
    <sheet name="1 - Ps &amp; Gs" sheetId="1" r:id="rId1"/>
    <sheet name="2 - Foundations" sheetId="2" r:id="rId2"/>
    <sheet name="3 - Installation" sheetId="3" r:id="rId3"/>
    <sheet name="4 - Earthing &amp; Connection" sheetId="4" r:id="rId4"/>
    <sheet name="5 - Testing &amp; Servicing" sheetId="5" r:id="rId5"/>
    <sheet name="6 - Summary" sheetId="6" r:id="rId6"/>
  </sheets>
  <definedNames>
    <definedName name="_xlnm.Print_Area" localSheetId="0">'1 - Ps &amp; Gs'!$A$1:$H$38</definedName>
    <definedName name="_xlnm.Print_Area" localSheetId="1">'2 - Foundations'!$A$1:$G$44</definedName>
    <definedName name="_xlnm.Print_Area" localSheetId="2">'3 - Installation'!$A$1:$G$22</definedName>
    <definedName name="_xlnm.Print_Area" localSheetId="3">'4 - Earthing &amp; Connection'!$A$1:$G$47</definedName>
    <definedName name="_xlnm.Print_Area" localSheetId="4">'5 - Testing &amp; Servicing'!$A$1:$G$33</definedName>
    <definedName name="_xlnm.Print_Area" localSheetId="5">'6 - Summary'!$A$1:$D$29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5" i="6" l="1"/>
  <c r="D17" i="6"/>
  <c r="D14" i="6"/>
  <c r="D11" i="6"/>
  <c r="D8" i="6"/>
  <c r="G32" i="5"/>
  <c r="G28" i="5"/>
  <c r="H9" i="5"/>
  <c r="H10" i="5"/>
  <c r="H12" i="5"/>
  <c r="H8" i="5"/>
  <c r="G10" i="5"/>
  <c r="G12" i="5"/>
  <c r="G8" i="5"/>
  <c r="H44" i="4"/>
  <c r="H28" i="4"/>
  <c r="H30" i="4"/>
  <c r="H26" i="4"/>
  <c r="H14" i="4"/>
  <c r="H10" i="4"/>
  <c r="H12" i="4"/>
  <c r="H18" i="4"/>
  <c r="H8" i="4"/>
  <c r="G10" i="4"/>
  <c r="G12" i="4"/>
  <c r="G14" i="4"/>
  <c r="G18" i="4"/>
  <c r="G26" i="4"/>
  <c r="G28" i="4"/>
  <c r="G30" i="4"/>
  <c r="G44" i="4"/>
  <c r="G8" i="4"/>
  <c r="H8" i="3"/>
  <c r="H10" i="3"/>
  <c r="H12" i="3"/>
  <c r="H14" i="3"/>
  <c r="H16" i="3"/>
  <c r="H6" i="3"/>
  <c r="G8" i="3"/>
  <c r="G10" i="3"/>
  <c r="G12" i="3"/>
  <c r="G14" i="3"/>
  <c r="G16" i="3"/>
  <c r="G6" i="3"/>
  <c r="H10" i="2"/>
  <c r="H12" i="2"/>
  <c r="H42" i="2"/>
  <c r="H14" i="2"/>
  <c r="H16" i="2"/>
  <c r="H19" i="2"/>
  <c r="H8" i="2"/>
  <c r="G19" i="2"/>
  <c r="G16" i="2"/>
  <c r="G14" i="2"/>
  <c r="G12" i="2"/>
  <c r="G10" i="2"/>
  <c r="G8" i="2"/>
  <c r="H29" i="1"/>
  <c r="H26" i="1"/>
  <c r="H23" i="1"/>
  <c r="H20" i="1"/>
  <c r="H17" i="1"/>
  <c r="H15" i="1"/>
  <c r="H12" i="1"/>
  <c r="H9" i="1"/>
  <c r="H6" i="1"/>
  <c r="G29" i="1"/>
  <c r="G26" i="1"/>
  <c r="G23" i="1"/>
  <c r="G20" i="1"/>
  <c r="G17" i="1"/>
  <c r="G15" i="1"/>
  <c r="G12" i="1"/>
  <c r="G9" i="1"/>
  <c r="G6" i="1"/>
  <c r="H32" i="5"/>
  <c r="H46" i="4"/>
  <c r="H21" i="3"/>
  <c r="G46" i="4"/>
  <c r="G21" i="3"/>
  <c r="G42" i="2"/>
  <c r="H37" i="1"/>
  <c r="D19" i="6"/>
  <c r="D21" i="6"/>
  <c r="D23" i="6"/>
  <c r="D25" i="6"/>
  <c r="D27" i="6"/>
</calcChain>
</file>

<file path=xl/sharedStrings.xml><?xml version="1.0" encoding="utf-8"?>
<sst xmlns="http://schemas.openxmlformats.org/spreadsheetml/2006/main" count="270" uniqueCount="142">
  <si>
    <t>ITEM</t>
  </si>
  <si>
    <t>DESCRIPTION</t>
  </si>
  <si>
    <t>UNIT</t>
  </si>
  <si>
    <t>QTY</t>
  </si>
  <si>
    <t>MAT</t>
  </si>
  <si>
    <t>INSTAL</t>
  </si>
  <si>
    <t>RATE</t>
  </si>
  <si>
    <t>TOTAL (RANDS)</t>
  </si>
  <si>
    <t xml:space="preserve">General </t>
  </si>
  <si>
    <t>Permits and Notices</t>
  </si>
  <si>
    <t>Environmental Requirements</t>
  </si>
  <si>
    <t>Site Establishment</t>
  </si>
  <si>
    <t>OHS Act Requirements</t>
  </si>
  <si>
    <t>Specification and Quality Requirements</t>
  </si>
  <si>
    <t>High Mast Designs</t>
  </si>
  <si>
    <t xml:space="preserve"> As-Built Drawings</t>
  </si>
  <si>
    <t>sum</t>
  </si>
  <si>
    <t>Allow for obtaining all necessary permits and giving of notices and cooperation with other trades as well as the erection of an MIG sign board</t>
  </si>
  <si>
    <t>Compliance with Environmental Requirements</t>
  </si>
  <si>
    <t>Compliance to SANS standards, codes, regulations and Client Quality Requirements</t>
  </si>
  <si>
    <t>Allow for the submission of approved foundation design and pole design. Designs to be approved by a Professional Registered Engineer</t>
  </si>
  <si>
    <t>Allow for compilation and submission of As-Built drawings</t>
  </si>
  <si>
    <t>SUBTOTAL CARRIED FORWARD TO ITEM 1 OF SUMMARY</t>
  </si>
  <si>
    <t>Mast Foundation</t>
  </si>
  <si>
    <t>2.1.1</t>
  </si>
  <si>
    <t>2.1.2</t>
  </si>
  <si>
    <t>Additional excavations required for deeper foundations being necessary due to soil conditions or any other reason, pickable soil</t>
  </si>
  <si>
    <t>Additional rate for excavation in soft rock</t>
  </si>
  <si>
    <t>Additional rate for excavation in hard rock</t>
  </si>
  <si>
    <t>Additional rate for blasting</t>
  </si>
  <si>
    <t>Additional rate for in-site concrete (weak mix MPA at 25 days) required to backfill additional excavations for foundations</t>
  </si>
  <si>
    <t>Rate</t>
  </si>
  <si>
    <r>
      <t>m</t>
    </r>
    <r>
      <rPr>
        <vertAlign val="superscript"/>
        <sz val="9"/>
        <color theme="1"/>
        <rFont val="Calibri"/>
        <family val="2"/>
        <scheme val="minor"/>
      </rPr>
      <t>3</t>
    </r>
  </si>
  <si>
    <t>each</t>
  </si>
  <si>
    <t>SUBTOTAL CARRIED FORWARD TO ITEM 2 OF SUMMARY</t>
  </si>
  <si>
    <t>SUBTOTAL CARRIED FORWARD TO ITEM 3 OF SUMMARY</t>
  </si>
  <si>
    <t>Supply poles as per specification complete with headframe, luminaire carriage, accessories, distribution board (complete with switchgear, surge protection equipment, appropriately rated MCB's, meter, and splitter, appropriately rated contactor), terminal box, elec cables, photocell, mast cables, etc (excluding the luminaires)</t>
  </si>
  <si>
    <t>Transport and delivery of masts and equipment to site</t>
  </si>
  <si>
    <t>Lifting and Erection of the masts using a crane</t>
  </si>
  <si>
    <t>Supply and delivery to site, secure luminaire carriage, connect to supply, complete with electronic control gear and lamps a total of 9 x 400W HPS luminaires per mast</t>
  </si>
  <si>
    <t>Assembly and Erection of masts</t>
  </si>
  <si>
    <t xml:space="preserve">Supply, install and connect 2 x 16mm x 1200m earthing rods with 2 x 70mm3 copper wire with brass clamps per mast </t>
  </si>
  <si>
    <t>4.1.1</t>
  </si>
  <si>
    <t>Cable</t>
  </si>
  <si>
    <t>m</t>
  </si>
  <si>
    <t>4.1.2</t>
  </si>
  <si>
    <t>Joint</t>
  </si>
  <si>
    <t>Determination of soil resistivity before and after installation of aerthing rods. Submit results of resistivity tests to Client</t>
  </si>
  <si>
    <t>Rate for supplying additional earthing rod to achieve less resistance if instructed by the Engineer</t>
  </si>
  <si>
    <t>Excavate and backfill trench 600mm wide x 600mm deep x 20m long (LI: Labour-Intensively) in the following soil conditions</t>
  </si>
  <si>
    <t>4.4.1</t>
  </si>
  <si>
    <t>4.4.2</t>
  </si>
  <si>
    <t>4.4.3</t>
  </si>
  <si>
    <t>Soft rock</t>
  </si>
  <si>
    <t>Hard rock</t>
  </si>
  <si>
    <t>4.51.</t>
  </si>
  <si>
    <t>4.5.2</t>
  </si>
  <si>
    <t>4.5.3</t>
  </si>
  <si>
    <t>Termination</t>
  </si>
  <si>
    <t>4.8.1</t>
  </si>
  <si>
    <t>Supply and install pole top box complete with</t>
  </si>
  <si>
    <t>Supply and install termination from MCCB in pole top box to ABC</t>
  </si>
  <si>
    <r>
      <t>Supply and install  25mm</t>
    </r>
    <r>
      <rPr>
        <vertAlign val="superscript"/>
        <sz val="9"/>
        <color rgb="FF000000"/>
        <rFont val="Calibri"/>
        <family val="2"/>
        <scheme val="minor"/>
      </rPr>
      <t>2</t>
    </r>
    <r>
      <rPr>
        <sz val="9"/>
        <color rgb="FF000000"/>
        <rFont val="Calibri"/>
        <family val="2"/>
        <scheme val="minor"/>
      </rPr>
      <t xml:space="preserve">  cable and terminations to pole top box and high mast</t>
    </r>
  </si>
  <si>
    <t>4.8.2</t>
  </si>
  <si>
    <t>4.8.3</t>
  </si>
  <si>
    <t>Supply and install 32mm dia x 2m long galvanised conduits for protection of cable at pole</t>
  </si>
  <si>
    <t>SUBTOTAL CARRIED FORWARD TO ITEM 4 OF SUMMARY</t>
  </si>
  <si>
    <t>Electrical Testing</t>
  </si>
  <si>
    <t>5.1.1</t>
  </si>
  <si>
    <t>5.1.2</t>
  </si>
  <si>
    <t>5.1.3</t>
  </si>
  <si>
    <t>5.2.1</t>
  </si>
  <si>
    <t>5.2.2</t>
  </si>
  <si>
    <t>5.2.3</t>
  </si>
  <si>
    <t>5.3.1</t>
  </si>
  <si>
    <t>Servicing Equipment</t>
  </si>
  <si>
    <t>Provisional Sums and Miscellaneous Work</t>
  </si>
  <si>
    <t>Supply all test equipment and labour for testing, commissioning and adjustments of the final installation as well as being in attendance and giving assistance for any inspection and tests the engineer may call for</t>
  </si>
  <si>
    <t>Supply of 5m x 4 core x 2.5mm2 flexible cable with male and female fittings for testing of high mast in the lowered position</t>
  </si>
  <si>
    <t>Allow for the issuing and submission of a Certificate of Compliance and a Certificate of Completion</t>
  </si>
  <si>
    <t>Single drum winch complete with stainless steel rope and winch handle</t>
  </si>
  <si>
    <t>Test lead - in order to test operation of lights if mast is lowered</t>
  </si>
  <si>
    <t>Hydraulic powertool with remote control</t>
  </si>
  <si>
    <t>TENDERED AMOUNT</t>
  </si>
  <si>
    <t>BILL NO. 1:</t>
  </si>
  <si>
    <t>BILL NO. 2:</t>
  </si>
  <si>
    <t>BILL NO. 3:</t>
  </si>
  <si>
    <t>BILL NO. 4:</t>
  </si>
  <si>
    <t>BILL NO. 5:</t>
  </si>
  <si>
    <t>PRELIMINARY AND GENERAL</t>
  </si>
  <si>
    <t>HIGH MAST FOUNDATIONS</t>
  </si>
  <si>
    <t>HIGH MAST INSTALLATION</t>
  </si>
  <si>
    <t>EARTHING AND CONNECTION OF MASTS</t>
  </si>
  <si>
    <t>ELECTRICAL TESTING AND SERVICING EQUIPMENT</t>
  </si>
  <si>
    <t>Sub Total Brought Forward From 1</t>
  </si>
  <si>
    <t>Sub Total Brought Forward From 2</t>
  </si>
  <si>
    <t>Sub Total Brought Forward From 3</t>
  </si>
  <si>
    <t>Sub Total Brought Forward From 4</t>
  </si>
  <si>
    <t>Sub Total Brought Forward From 5</t>
  </si>
  <si>
    <t>SUB TOTAL 1</t>
  </si>
  <si>
    <t>ADD CONTINGENCY @ 10%</t>
  </si>
  <si>
    <t>SUB TOTAL 2</t>
  </si>
  <si>
    <t>R</t>
  </si>
  <si>
    <t>Allow for complying with all special preliminary &amp; general conditions of contract and labour requirements for attending all inspections and site meetings and for providing all works and services for which no specific items are listed in the schedule of quantities. This is for all time-related, value related and fixed P's &amp; G's.</t>
  </si>
  <si>
    <t>Allowance for Eskom Connections</t>
  </si>
  <si>
    <t>TOTAL  AMOUNT INCLUDING VAT</t>
  </si>
  <si>
    <t>ADD VAT @ 15%</t>
  </si>
  <si>
    <t>Allow for compliance with the OHS Act and Construction Regulations to include a Safety File and Risk Assesment for the project</t>
  </si>
  <si>
    <t>Allow for the issuing and submission of Certificate of Compliance for the High Mast Poles in accordance with the Pole Design as signed off by the Professional Engineer</t>
  </si>
  <si>
    <t>1.10</t>
  </si>
  <si>
    <t xml:space="preserve">BILL NO. 1: PRELIMINARIES AND GENERAL [BAPONG]  </t>
  </si>
  <si>
    <t>AMOUNT (RANDS)</t>
  </si>
  <si>
    <t>Allow for site establishment for providing and erecting a site office, all associated services and for storage of plant materials and equipment including protection thereof, and erection of Contractor’s Name Board.</t>
  </si>
  <si>
    <t>Allow for training of one community member in Environmental Management, a 1 day course</t>
  </si>
  <si>
    <t>Community Liaison Officer and PSC</t>
  </si>
  <si>
    <t>Provisional amount for Community Liaison Officer for the duration of the contract (5 months) at R4, 500.00 per month and 5 PSC Members at R300 per sitting</t>
  </si>
  <si>
    <t>Personal Protective Equipment</t>
  </si>
  <si>
    <t>Allowance for the supply of Personal Protective Equipment (PPE) (2 people per high Mast Light)</t>
  </si>
  <si>
    <t>Digging of Foundation holes up to 3.8m diameter (12m3 for each hole) (LI: Labour-Intensively)</t>
  </si>
  <si>
    <t>Determine the actual soil bearing pressure on site and issue and submit Soil Test Results</t>
  </si>
  <si>
    <t>2.1.3</t>
  </si>
  <si>
    <t xml:space="preserve">Supply all building material and construction for mast foundations (complete with reinforcing bolt coverage and nuts/bolts, and concrete including Cube Test Certificates) including excavation </t>
  </si>
  <si>
    <t>2.1.4</t>
  </si>
  <si>
    <t>Issuing of a professional structural engineering certificate in terms of engineering act of 2000 (Issued by ECSA registered person) certifying that the foundations have been constructed in accordance with the Engineer's Specifications</t>
  </si>
  <si>
    <t>2.1.5</t>
  </si>
  <si>
    <t>Backfilling of holes and compacting (LI: Labour-Intensively), including compaction and cleaning up)</t>
  </si>
  <si>
    <t>Management fee for sub-contracting foundations not exceeding 15% of item 2.1.1 – 2.1.3 above (to be claimed if foundations are subcontracted to a local company)</t>
  </si>
  <si>
    <t>Rate Only</t>
  </si>
  <si>
    <t>BILL NO. 2: HIGH MAST FOUNDATIONS [BAPONG]</t>
  </si>
  <si>
    <t>BILL NO. 3: HIGH MAST INSTALLATION [BAPONG]</t>
  </si>
  <si>
    <t>BILL NO. 4: EARTHING AND CONNECTION OF HIGH MASTS [BAPONG]</t>
  </si>
  <si>
    <r>
      <t>Supply and install cable, 25mm</t>
    </r>
    <r>
      <rPr>
        <vertAlign val="superscript"/>
        <sz val="9"/>
        <color rgb="FF000000"/>
        <rFont val="Calibri"/>
        <family val="2"/>
        <scheme val="minor"/>
      </rPr>
      <t>2</t>
    </r>
    <r>
      <rPr>
        <sz val="9"/>
        <color rgb="FF000000"/>
        <rFont val="Calibri"/>
        <family val="2"/>
        <scheme val="minor"/>
      </rPr>
      <t xml:space="preserve">  x 4C PVC SWA PVC (Allow 40m per Light)</t>
    </r>
  </si>
  <si>
    <t>Pickable soil (Allow 10m3 per Light)</t>
  </si>
  <si>
    <t>BILL NO. 5: ELECTRICAL TESTING AND SERVICING EQUIPMENT [BAPONG]</t>
  </si>
  <si>
    <t>Allowance for the supply only of material and equipment</t>
  </si>
  <si>
    <t>Make the following allowances for pricing of
variations for which no rates have been included
elsewhere in the Bill of Quantities</t>
  </si>
  <si>
    <t>5.3.2</t>
  </si>
  <si>
    <t>Handling Fee on net invoice cost of material and
equipment referred to in 5.3.1 above</t>
  </si>
  <si>
    <t>5.3.3</t>
  </si>
  <si>
    <t>LOT</t>
  </si>
  <si>
    <t>%</t>
  </si>
  <si>
    <t>BILL SUMMARY [BAPONG]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</si>
</sst>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R&quot;* #,##0.00_);_(&quot;R&quot;* \(#,##0.00\);_(&quot;R&quot;* &quot;-&quot;??_);_(@_)"/>
    <numFmt numFmtId="165" formatCode="_-[$R-432]* #,##0.00_-;\-[$R-432]* #,##0.00_-;_-[$R-432]* &quot;-&quot;??_-;_-@_-"/>
  </numFmts>
  <fonts count="13" x14ac:knownFonts="1">
    <font>
      <sz val="11"/>
      <color theme="1"/>
      <name val="Calibri"/>
      <family val="2"/>
      <scheme val="minor"/>
    </font>
    <font>
      <sz val="9"/>
      <color theme="1"/>
      <name val="Calibri"/>
      <family val="2"/>
      <scheme val="minor"/>
    </font>
    <font>
      <b/>
      <sz val="9"/>
      <color theme="1"/>
      <name val="Calibri"/>
      <family val="2"/>
      <scheme val="minor"/>
    </font>
    <font>
      <vertAlign val="superscript"/>
      <sz val="9"/>
      <color theme="1"/>
      <name val="Calibri"/>
      <family val="2"/>
      <scheme val="minor"/>
    </font>
    <font>
      <sz val="9"/>
      <color rgb="FF000000"/>
      <name val="Calibri"/>
      <family val="2"/>
      <scheme val="minor"/>
    </font>
    <font>
      <vertAlign val="superscript"/>
      <sz val="9"/>
      <color rgb="FF000000"/>
      <name val="Calibri"/>
      <family val="2"/>
      <scheme val="minor"/>
    </font>
    <font>
      <b/>
      <sz val="9"/>
      <color rgb="FF000000"/>
      <name val="Calibri"/>
      <family val="2"/>
      <scheme val="minor"/>
    </font>
    <font>
      <sz val="9"/>
      <name val="Calibri"/>
      <family val="2"/>
      <scheme val="minor"/>
    </font>
    <font>
      <u/>
      <sz val="11"/>
      <color theme="10"/>
      <name val="Calibri"/>
      <family val="2"/>
      <scheme val="minor"/>
    </font>
    <font>
      <u/>
      <sz val="11"/>
      <color theme="11"/>
      <name val="Calibri"/>
      <family val="2"/>
      <scheme val="minor"/>
    </font>
    <font>
      <sz val="8"/>
      <name val="Calibri"/>
      <family val="2"/>
      <scheme val="minor"/>
    </font>
    <font>
      <b/>
      <sz val="9"/>
      <name val="Calibri"/>
      <family val="2"/>
      <scheme val="minor"/>
    </font>
    <font>
      <b/>
      <strike/>
      <sz val="9"/>
      <color theme="1"/>
      <name val="Calibri"/>
      <family val="2"/>
      <scheme val="minor"/>
    </font>
  </fonts>
  <fills count="2">
    <fill>
      <patternFill patternType="none"/>
    </fill>
    <fill>
      <patternFill patternType="gray125"/>
    </fill>
  </fills>
  <borders count="15">
    <border>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indexed="64"/>
      </right>
      <top/>
      <bottom/>
      <diagonal/>
    </border>
  </borders>
  <cellStyleXfs count="10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00">
    <xf numFmtId="0" fontId="0" fillId="0" borderId="0" xfId="0"/>
    <xf numFmtId="0" fontId="1" fillId="0" borderId="0" xfId="0" applyFont="1"/>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xf numFmtId="0" fontId="2" fillId="0" borderId="0" xfId="0" applyFont="1" applyBorder="1" applyAlignment="1">
      <alignment wrapText="1"/>
    </xf>
    <xf numFmtId="0" fontId="1" fillId="0" borderId="0" xfId="0" applyFont="1" applyBorder="1" applyAlignment="1">
      <alignment horizontal="center" vertical="center"/>
    </xf>
    <xf numFmtId="0" fontId="1" fillId="0" borderId="0" xfId="0" applyFont="1" applyBorder="1" applyAlignment="1">
      <alignment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xf>
    <xf numFmtId="0" fontId="1" fillId="0" borderId="5" xfId="0" applyFont="1" applyBorder="1" applyAlignment="1">
      <alignment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2" fillId="0" borderId="8" xfId="0" applyFont="1" applyBorder="1" applyAlignment="1">
      <alignment horizontal="center" vertical="center"/>
    </xf>
    <xf numFmtId="0" fontId="1" fillId="0" borderId="8" xfId="0" applyFont="1" applyBorder="1"/>
    <xf numFmtId="0" fontId="1" fillId="0" borderId="7" xfId="0" applyFont="1" applyBorder="1" applyAlignment="1">
      <alignment horizontal="center" vertical="center" wrapText="1"/>
    </xf>
    <xf numFmtId="0" fontId="1" fillId="0" borderId="0" xfId="0" applyFont="1" applyAlignment="1">
      <alignment horizontal="center"/>
    </xf>
    <xf numFmtId="0" fontId="1" fillId="0" borderId="8" xfId="0" applyFont="1" applyBorder="1" applyAlignment="1">
      <alignment horizontal="center"/>
    </xf>
    <xf numFmtId="0" fontId="1" fillId="0" borderId="7" xfId="0" applyFont="1" applyBorder="1" applyAlignment="1">
      <alignment horizontal="center"/>
    </xf>
    <xf numFmtId="0" fontId="2" fillId="0" borderId="0" xfId="0" applyFont="1" applyAlignment="1">
      <alignment horizontal="left"/>
    </xf>
    <xf numFmtId="0" fontId="2" fillId="0" borderId="1" xfId="0" applyFont="1" applyBorder="1" applyAlignment="1">
      <alignment horizontal="center" wrapText="1"/>
    </xf>
    <xf numFmtId="0" fontId="2" fillId="0" borderId="9" xfId="0" applyFont="1" applyBorder="1" applyAlignment="1">
      <alignment horizontal="left"/>
    </xf>
    <xf numFmtId="0" fontId="2" fillId="0" borderId="11" xfId="0" applyFont="1" applyBorder="1" applyAlignment="1">
      <alignment wrapText="1"/>
    </xf>
    <xf numFmtId="0" fontId="2" fillId="0" borderId="11" xfId="0" applyFont="1" applyBorder="1" applyAlignment="1">
      <alignment horizontal="center" vertical="center"/>
    </xf>
    <xf numFmtId="0" fontId="2" fillId="0" borderId="11" xfId="0" applyFont="1" applyBorder="1"/>
    <xf numFmtId="0" fontId="2" fillId="0" borderId="0" xfId="0" applyFont="1" applyAlignment="1">
      <alignment horizontal="left" vertical="top"/>
    </xf>
    <xf numFmtId="0" fontId="1" fillId="0" borderId="0" xfId="0" applyFont="1" applyAlignment="1">
      <alignment horizontal="center" vertical="top"/>
    </xf>
    <xf numFmtId="0" fontId="1" fillId="0" borderId="8" xfId="0" applyFont="1" applyBorder="1" applyAlignment="1">
      <alignment horizontal="center" vertical="top"/>
    </xf>
    <xf numFmtId="0" fontId="1" fillId="0" borderId="7" xfId="0" applyFont="1" applyBorder="1" applyAlignment="1">
      <alignment horizontal="center" vertical="top"/>
    </xf>
    <xf numFmtId="0" fontId="2" fillId="0" borderId="9" xfId="0" applyFont="1" applyBorder="1" applyAlignment="1">
      <alignment horizontal="left" vertical="top"/>
    </xf>
    <xf numFmtId="0" fontId="2" fillId="0" borderId="0" xfId="0" applyFont="1" applyAlignment="1">
      <alignment vertical="top" wrapText="1"/>
    </xf>
    <xf numFmtId="0" fontId="1" fillId="0" borderId="0" xfId="0" applyFont="1" applyAlignment="1">
      <alignment vertical="top" wrapText="1"/>
    </xf>
    <xf numFmtId="0" fontId="2" fillId="0" borderId="0" xfId="0" applyFont="1" applyBorder="1" applyAlignment="1">
      <alignment vertical="top" wrapText="1"/>
    </xf>
    <xf numFmtId="0" fontId="1" fillId="0" borderId="0" xfId="0" applyFont="1" applyBorder="1" applyAlignment="1">
      <alignment vertical="top" wrapText="1"/>
    </xf>
    <xf numFmtId="0" fontId="1" fillId="0" borderId="5" xfId="0" applyFont="1" applyBorder="1" applyAlignment="1">
      <alignment vertical="top" wrapText="1"/>
    </xf>
    <xf numFmtId="0" fontId="2" fillId="0" borderId="11" xfId="0" applyFont="1" applyBorder="1" applyAlignment="1">
      <alignment vertical="top" wrapText="1"/>
    </xf>
    <xf numFmtId="0" fontId="7" fillId="0" borderId="0" xfId="0" applyFont="1" applyBorder="1" applyAlignment="1">
      <alignment horizontal="center" vertical="center"/>
    </xf>
    <xf numFmtId="0" fontId="6" fillId="0" borderId="0" xfId="0" applyFont="1" applyBorder="1" applyAlignment="1">
      <alignment wrapText="1"/>
    </xf>
    <xf numFmtId="0" fontId="2" fillId="0" borderId="4" xfId="0" applyFont="1" applyBorder="1" applyAlignment="1">
      <alignment horizontal="left" vertical="top"/>
    </xf>
    <xf numFmtId="0" fontId="2" fillId="0" borderId="5" xfId="0" applyFont="1" applyBorder="1" applyAlignment="1">
      <alignment vertical="top" wrapText="1"/>
    </xf>
    <xf numFmtId="0" fontId="2" fillId="0" borderId="5" xfId="0" applyFont="1" applyBorder="1" applyAlignment="1">
      <alignment horizontal="center" vertical="center"/>
    </xf>
    <xf numFmtId="0" fontId="2" fillId="0" borderId="0" xfId="0" applyFont="1" applyBorder="1" applyAlignment="1">
      <alignment horizontal="right" vertical="top" wrapText="1"/>
    </xf>
    <xf numFmtId="0" fontId="2" fillId="0" borderId="0" xfId="0" applyFont="1" applyBorder="1" applyAlignment="1">
      <alignment horizontal="center" vertical="center" wrapText="1"/>
    </xf>
    <xf numFmtId="0" fontId="1" fillId="0" borderId="0" xfId="0" applyFont="1" applyAlignment="1">
      <alignment horizontal="left" vertical="top"/>
    </xf>
    <xf numFmtId="0" fontId="1" fillId="0" borderId="3" xfId="0" applyFont="1" applyBorder="1" applyAlignment="1">
      <alignment horizontal="left" vertical="top"/>
    </xf>
    <xf numFmtId="4" fontId="2" fillId="0" borderId="0" xfId="0" applyNumberFormat="1" applyFont="1"/>
    <xf numFmtId="4" fontId="1" fillId="0" borderId="0" xfId="0" applyNumberFormat="1" applyFont="1"/>
    <xf numFmtId="4" fontId="1" fillId="0" borderId="8" xfId="0" applyNumberFormat="1" applyFont="1" applyBorder="1"/>
    <xf numFmtId="4" fontId="2" fillId="0" borderId="8" xfId="0" applyNumberFormat="1" applyFont="1" applyBorder="1"/>
    <xf numFmtId="4" fontId="1" fillId="0" borderId="8" xfId="0" applyNumberFormat="1" applyFont="1" applyBorder="1" applyAlignment="1">
      <alignment vertical="center"/>
    </xf>
    <xf numFmtId="4" fontId="2" fillId="0" borderId="8" xfId="0" applyNumberFormat="1" applyFont="1" applyBorder="1" applyAlignment="1">
      <alignment vertical="center"/>
    </xf>
    <xf numFmtId="4" fontId="1" fillId="0" borderId="7" xfId="0" applyNumberFormat="1" applyFont="1" applyBorder="1"/>
    <xf numFmtId="4" fontId="2" fillId="0" borderId="11" xfId="0" applyNumberFormat="1" applyFont="1" applyBorder="1"/>
    <xf numFmtId="4" fontId="1" fillId="0" borderId="8" xfId="0" quotePrefix="1" applyNumberFormat="1" applyFont="1" applyBorder="1" applyAlignment="1">
      <alignment horizontal="center"/>
    </xf>
    <xf numFmtId="4" fontId="1" fillId="0" borderId="0" xfId="0" applyNumberFormat="1" applyFont="1" applyAlignment="1">
      <alignment horizontal="center" vertical="center"/>
    </xf>
    <xf numFmtId="4" fontId="2" fillId="0" borderId="1" xfId="0" applyNumberFormat="1" applyFont="1" applyBorder="1" applyAlignment="1">
      <alignment horizontal="center" vertical="center"/>
    </xf>
    <xf numFmtId="4" fontId="2" fillId="0" borderId="7" xfId="0" applyNumberFormat="1" applyFont="1" applyBorder="1" applyAlignment="1">
      <alignment horizontal="center" vertical="center"/>
    </xf>
    <xf numFmtId="4" fontId="1" fillId="0" borderId="14" xfId="0" applyNumberFormat="1" applyFont="1" applyBorder="1"/>
    <xf numFmtId="4" fontId="2" fillId="0" borderId="14" xfId="0" applyNumberFormat="1" applyFont="1" applyBorder="1"/>
    <xf numFmtId="4" fontId="1" fillId="0" borderId="14" xfId="0" applyNumberFormat="1" applyFont="1" applyBorder="1" applyAlignment="1">
      <alignment vertical="center"/>
    </xf>
    <xf numFmtId="4" fontId="2" fillId="0" borderId="14" xfId="0" applyNumberFormat="1" applyFont="1" applyBorder="1" applyAlignment="1">
      <alignment vertical="center"/>
    </xf>
    <xf numFmtId="4" fontId="1" fillId="0" borderId="13" xfId="0" applyNumberFormat="1" applyFont="1" applyBorder="1"/>
    <xf numFmtId="0" fontId="4" fillId="0" borderId="0" xfId="0" applyFont="1" applyBorder="1" applyAlignment="1">
      <alignment wrapText="1"/>
    </xf>
    <xf numFmtId="0" fontId="1" fillId="0" borderId="14" xfId="0" applyFont="1" applyBorder="1"/>
    <xf numFmtId="49" fontId="1" fillId="0" borderId="8" xfId="0" applyNumberFormat="1" applyFont="1" applyBorder="1" applyAlignment="1">
      <alignment horizontal="center"/>
    </xf>
    <xf numFmtId="165" fontId="1" fillId="0" borderId="14" xfId="0" applyNumberFormat="1" applyFont="1" applyBorder="1"/>
    <xf numFmtId="165" fontId="1" fillId="0" borderId="14" xfId="0" applyNumberFormat="1" applyFont="1" applyBorder="1" applyAlignment="1">
      <alignment vertical="center"/>
    </xf>
    <xf numFmtId="165" fontId="2" fillId="0" borderId="14" xfId="0" applyNumberFormat="1" applyFont="1" applyBorder="1" applyAlignment="1">
      <alignment vertical="center"/>
    </xf>
    <xf numFmtId="165" fontId="2" fillId="0" borderId="1" xfId="0" applyNumberFormat="1" applyFont="1" applyBorder="1"/>
    <xf numFmtId="165" fontId="1" fillId="0" borderId="8" xfId="0" applyNumberFormat="1" applyFont="1" applyBorder="1" applyAlignment="1">
      <alignment horizontal="center" vertical="center" wrapText="1"/>
    </xf>
    <xf numFmtId="165" fontId="1" fillId="0" borderId="8" xfId="0" applyNumberFormat="1" applyFont="1" applyBorder="1" applyAlignment="1">
      <alignment horizontal="center" vertical="center"/>
    </xf>
    <xf numFmtId="165" fontId="2" fillId="0" borderId="8" xfId="0" applyNumberFormat="1" applyFont="1" applyBorder="1" applyAlignment="1">
      <alignment horizontal="center" vertical="center"/>
    </xf>
    <xf numFmtId="165" fontId="2" fillId="0" borderId="8" xfId="0" applyNumberFormat="1" applyFont="1" applyBorder="1" applyAlignment="1">
      <alignment horizontal="center" vertical="center" wrapText="1"/>
    </xf>
    <xf numFmtId="165" fontId="11" fillId="0" borderId="8" xfId="0" applyNumberFormat="1" applyFont="1" applyBorder="1" applyAlignment="1">
      <alignment horizontal="center" vertical="center"/>
    </xf>
    <xf numFmtId="165" fontId="12" fillId="0" borderId="8" xfId="0" applyNumberFormat="1" applyFont="1" applyBorder="1" applyAlignment="1">
      <alignment horizontal="center" vertical="center" wrapText="1"/>
    </xf>
    <xf numFmtId="164" fontId="1" fillId="0" borderId="8" xfId="0" applyNumberFormat="1" applyFont="1" applyBorder="1" applyAlignment="1">
      <alignment vertical="center"/>
    </xf>
    <xf numFmtId="164" fontId="1" fillId="0" borderId="14" xfId="0" applyNumberFormat="1" applyFont="1" applyBorder="1" applyAlignment="1">
      <alignment vertical="center"/>
    </xf>
    <xf numFmtId="164" fontId="2" fillId="0" borderId="8" xfId="0" applyNumberFormat="1" applyFont="1" applyBorder="1" applyAlignment="1">
      <alignment vertical="center"/>
    </xf>
    <xf numFmtId="164" fontId="2" fillId="0" borderId="14" xfId="0" applyNumberFormat="1" applyFont="1" applyBorder="1" applyAlignment="1">
      <alignment vertical="center"/>
    </xf>
    <xf numFmtId="164" fontId="1" fillId="0" borderId="7" xfId="0" applyNumberFormat="1" applyFont="1" applyBorder="1" applyAlignment="1">
      <alignment vertical="center"/>
    </xf>
    <xf numFmtId="164" fontId="1" fillId="0" borderId="8" xfId="0" applyNumberFormat="1" applyFont="1" applyBorder="1"/>
    <xf numFmtId="164" fontId="1" fillId="0" borderId="14" xfId="0" applyNumberFormat="1" applyFont="1" applyBorder="1"/>
    <xf numFmtId="164" fontId="2" fillId="0" borderId="8" xfId="0" applyNumberFormat="1" applyFont="1" applyBorder="1"/>
    <xf numFmtId="164" fontId="2" fillId="0" borderId="14" xfId="0" applyNumberFormat="1" applyFont="1" applyBorder="1"/>
    <xf numFmtId="164" fontId="1" fillId="0" borderId="7" xfId="0" applyNumberFormat="1" applyFont="1" applyBorder="1"/>
    <xf numFmtId="164" fontId="1" fillId="0" borderId="13" xfId="0" applyNumberFormat="1" applyFont="1" applyBorder="1"/>
    <xf numFmtId="0" fontId="1" fillId="0" borderId="14" xfId="0" applyNumberFormat="1" applyFont="1" applyBorder="1"/>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wrapText="1"/>
    </xf>
    <xf numFmtId="0" fontId="2" fillId="0" borderId="13" xfId="0" applyFont="1" applyBorder="1" applyAlignment="1">
      <alignment horizontal="center" wrapText="1"/>
    </xf>
  </cellXfs>
  <cellStyles count="10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view="pageBreakPreview" topLeftCell="A16" zoomScale="140" zoomScaleNormal="150" zoomScaleSheetLayoutView="140" zoomScalePageLayoutView="150" workbookViewId="0">
      <selection activeCell="H37" sqref="H37"/>
    </sheetView>
  </sheetViews>
  <sheetFormatPr defaultColWidth="8.85546875" defaultRowHeight="12" x14ac:dyDescent="0.2"/>
  <cols>
    <col min="1" max="1" width="6.42578125" style="19" customWidth="1"/>
    <col min="2" max="2" width="33.85546875" style="2" customWidth="1"/>
    <col min="3" max="4" width="6.7109375" style="4" customWidth="1"/>
    <col min="5" max="7" width="8.85546875" style="1"/>
    <col min="8" max="8" width="10.140625" style="1" customWidth="1"/>
    <col min="9" max="16384" width="8.85546875" style="1"/>
  </cols>
  <sheetData>
    <row r="1" spans="1:8" s="6" customFormat="1" x14ac:dyDescent="0.2">
      <c r="A1" s="22" t="s">
        <v>110</v>
      </c>
      <c r="B1" s="3"/>
      <c r="C1" s="5"/>
      <c r="D1" s="5"/>
    </row>
    <row r="2" spans="1:8" ht="12.75" thickBot="1" x14ac:dyDescent="0.25"/>
    <row r="3" spans="1:8" s="3" customFormat="1" ht="27" customHeight="1" thickBot="1" x14ac:dyDescent="0.25">
      <c r="A3" s="94" t="s">
        <v>0</v>
      </c>
      <c r="B3" s="94" t="s">
        <v>1</v>
      </c>
      <c r="C3" s="94" t="s">
        <v>2</v>
      </c>
      <c r="D3" s="96" t="s">
        <v>3</v>
      </c>
      <c r="E3" s="92" t="s">
        <v>6</v>
      </c>
      <c r="F3" s="93"/>
      <c r="G3" s="94" t="s">
        <v>7</v>
      </c>
      <c r="H3" s="90" t="s">
        <v>111</v>
      </c>
    </row>
    <row r="4" spans="1:8" s="3" customFormat="1" ht="15" customHeight="1" thickBot="1" x14ac:dyDescent="0.25">
      <c r="A4" s="95"/>
      <c r="B4" s="95"/>
      <c r="C4" s="95"/>
      <c r="D4" s="97"/>
      <c r="E4" s="23" t="s">
        <v>4</v>
      </c>
      <c r="F4" s="23" t="s">
        <v>5</v>
      </c>
      <c r="G4" s="95"/>
      <c r="H4" s="91"/>
    </row>
    <row r="5" spans="1:8" x14ac:dyDescent="0.2">
      <c r="A5" s="20">
        <v>1.1000000000000001</v>
      </c>
      <c r="B5" s="7" t="s">
        <v>8</v>
      </c>
      <c r="C5" s="14"/>
      <c r="D5" s="8"/>
      <c r="E5" s="17"/>
      <c r="F5" s="17"/>
      <c r="G5" s="66"/>
      <c r="H5" s="66"/>
    </row>
    <row r="6" spans="1:8" ht="84" customHeight="1" x14ac:dyDescent="0.2">
      <c r="A6" s="20"/>
      <c r="B6" s="9" t="s">
        <v>103</v>
      </c>
      <c r="C6" s="15" t="s">
        <v>16</v>
      </c>
      <c r="D6" s="10">
        <v>1</v>
      </c>
      <c r="E6" s="78"/>
      <c r="F6" s="78"/>
      <c r="G6" s="79">
        <f>E6+F6</f>
        <v>0</v>
      </c>
      <c r="H6" s="79">
        <f>G6*D6</f>
        <v>0</v>
      </c>
    </row>
    <row r="7" spans="1:8" ht="7.5" customHeight="1" x14ac:dyDescent="0.2">
      <c r="A7" s="20"/>
      <c r="B7" s="9"/>
      <c r="C7" s="14"/>
      <c r="D7" s="8"/>
      <c r="E7" s="78"/>
      <c r="F7" s="78"/>
      <c r="G7" s="79"/>
      <c r="H7" s="79"/>
    </row>
    <row r="8" spans="1:8" s="6" customFormat="1" x14ac:dyDescent="0.2">
      <c r="A8" s="20">
        <v>1.2</v>
      </c>
      <c r="B8" s="7" t="s">
        <v>11</v>
      </c>
      <c r="C8" s="16"/>
      <c r="D8" s="11"/>
      <c r="E8" s="80"/>
      <c r="F8" s="80"/>
      <c r="G8" s="81"/>
      <c r="H8" s="79"/>
    </row>
    <row r="9" spans="1:8" ht="54.95" customHeight="1" x14ac:dyDescent="0.2">
      <c r="A9" s="20"/>
      <c r="B9" s="9" t="s">
        <v>112</v>
      </c>
      <c r="C9" s="15" t="s">
        <v>16</v>
      </c>
      <c r="D9" s="10">
        <v>1</v>
      </c>
      <c r="E9" s="78"/>
      <c r="F9" s="78"/>
      <c r="G9" s="79">
        <f>E9+F9</f>
        <v>0</v>
      </c>
      <c r="H9" s="79">
        <f>G9*D9</f>
        <v>0</v>
      </c>
    </row>
    <row r="10" spans="1:8" ht="7.5" customHeight="1" x14ac:dyDescent="0.2">
      <c r="A10" s="20"/>
      <c r="B10" s="9"/>
      <c r="C10" s="14"/>
      <c r="D10" s="8"/>
      <c r="E10" s="78"/>
      <c r="F10" s="78"/>
      <c r="G10" s="79"/>
      <c r="H10" s="79"/>
    </row>
    <row r="11" spans="1:8" s="6" customFormat="1" x14ac:dyDescent="0.2">
      <c r="A11" s="20">
        <v>1.3</v>
      </c>
      <c r="B11" s="7" t="s">
        <v>9</v>
      </c>
      <c r="C11" s="16"/>
      <c r="D11" s="11"/>
      <c r="E11" s="80"/>
      <c r="F11" s="80"/>
      <c r="G11" s="81"/>
      <c r="H11" s="79"/>
    </row>
    <row r="12" spans="1:8" ht="48.75" customHeight="1" x14ac:dyDescent="0.2">
      <c r="A12" s="20"/>
      <c r="B12" s="9" t="s">
        <v>17</v>
      </c>
      <c r="C12" s="15" t="s">
        <v>16</v>
      </c>
      <c r="D12" s="10">
        <v>1</v>
      </c>
      <c r="E12" s="78"/>
      <c r="F12" s="78"/>
      <c r="G12" s="79">
        <f>E12+F12</f>
        <v>0</v>
      </c>
      <c r="H12" s="79">
        <f>G12*D12</f>
        <v>0</v>
      </c>
    </row>
    <row r="13" spans="1:8" ht="7.5" customHeight="1" x14ac:dyDescent="0.2">
      <c r="A13" s="20"/>
      <c r="B13" s="9"/>
      <c r="C13" s="14"/>
      <c r="D13" s="8"/>
      <c r="E13" s="78"/>
      <c r="F13" s="78"/>
      <c r="G13" s="79"/>
      <c r="H13" s="79"/>
    </row>
    <row r="14" spans="1:8" s="6" customFormat="1" x14ac:dyDescent="0.2">
      <c r="A14" s="20">
        <v>1.4</v>
      </c>
      <c r="B14" s="7" t="s">
        <v>10</v>
      </c>
      <c r="C14" s="16"/>
      <c r="D14" s="11"/>
      <c r="E14" s="80"/>
      <c r="F14" s="80"/>
      <c r="G14" s="81"/>
      <c r="H14" s="79"/>
    </row>
    <row r="15" spans="1:8" ht="12" customHeight="1" x14ac:dyDescent="0.2">
      <c r="A15" s="20"/>
      <c r="B15" s="9" t="s">
        <v>18</v>
      </c>
      <c r="C15" s="15" t="s">
        <v>16</v>
      </c>
      <c r="D15" s="10">
        <v>1</v>
      </c>
      <c r="E15" s="78"/>
      <c r="F15" s="78"/>
      <c r="G15" s="79">
        <f>E15+F15</f>
        <v>0</v>
      </c>
      <c r="H15" s="79">
        <f>G15*D15</f>
        <v>0</v>
      </c>
    </row>
    <row r="16" spans="1:8" ht="12" customHeight="1" x14ac:dyDescent="0.2">
      <c r="A16" s="20"/>
      <c r="B16" s="9"/>
      <c r="C16" s="15"/>
      <c r="D16" s="10"/>
      <c r="E16" s="78"/>
      <c r="F16" s="78"/>
      <c r="G16" s="79"/>
      <c r="H16" s="79"/>
    </row>
    <row r="17" spans="1:8" ht="27" customHeight="1" x14ac:dyDescent="0.2">
      <c r="A17" s="20"/>
      <c r="B17" s="9" t="s">
        <v>113</v>
      </c>
      <c r="C17" s="15" t="s">
        <v>16</v>
      </c>
      <c r="D17" s="10">
        <v>1</v>
      </c>
      <c r="E17" s="78"/>
      <c r="F17" s="78"/>
      <c r="G17" s="79">
        <f>E17+F17</f>
        <v>0</v>
      </c>
      <c r="H17" s="79">
        <f>G17*D17</f>
        <v>0</v>
      </c>
    </row>
    <row r="18" spans="1:8" ht="7.5" customHeight="1" x14ac:dyDescent="0.2">
      <c r="A18" s="20"/>
      <c r="B18" s="9"/>
      <c r="C18" s="14"/>
      <c r="D18" s="8"/>
      <c r="E18" s="78"/>
      <c r="F18" s="78"/>
      <c r="G18" s="79"/>
      <c r="H18" s="79"/>
    </row>
    <row r="19" spans="1:8" s="6" customFormat="1" x14ac:dyDescent="0.2">
      <c r="A19" s="20">
        <v>1.5</v>
      </c>
      <c r="B19" s="7" t="s">
        <v>12</v>
      </c>
      <c r="C19" s="16"/>
      <c r="D19" s="11"/>
      <c r="E19" s="80"/>
      <c r="F19" s="80"/>
      <c r="G19" s="81"/>
      <c r="H19" s="79"/>
    </row>
    <row r="20" spans="1:8" ht="37.5" customHeight="1" x14ac:dyDescent="0.2">
      <c r="A20" s="20"/>
      <c r="B20" s="9" t="s">
        <v>107</v>
      </c>
      <c r="C20" s="15" t="s">
        <v>16</v>
      </c>
      <c r="D20" s="10">
        <v>1</v>
      </c>
      <c r="E20" s="78"/>
      <c r="F20" s="78"/>
      <c r="G20" s="79">
        <f>E20+F20</f>
        <v>0</v>
      </c>
      <c r="H20" s="79">
        <f>G20*D20</f>
        <v>0</v>
      </c>
    </row>
    <row r="21" spans="1:8" ht="7.5" customHeight="1" x14ac:dyDescent="0.2">
      <c r="A21" s="20"/>
      <c r="B21" s="9"/>
      <c r="C21" s="14"/>
      <c r="D21" s="8"/>
      <c r="E21" s="78"/>
      <c r="F21" s="78"/>
      <c r="G21" s="79"/>
      <c r="H21" s="79"/>
    </row>
    <row r="22" spans="1:8" s="6" customFormat="1" x14ac:dyDescent="0.2">
      <c r="A22" s="20">
        <v>1.6</v>
      </c>
      <c r="B22" s="7" t="s">
        <v>13</v>
      </c>
      <c r="C22" s="16"/>
      <c r="D22" s="11"/>
      <c r="E22" s="80"/>
      <c r="F22" s="80"/>
      <c r="G22" s="81"/>
      <c r="H22" s="79"/>
    </row>
    <row r="23" spans="1:8" ht="24.75" customHeight="1" x14ac:dyDescent="0.2">
      <c r="A23" s="20"/>
      <c r="B23" s="9" t="s">
        <v>19</v>
      </c>
      <c r="C23" s="15" t="s">
        <v>16</v>
      </c>
      <c r="D23" s="10">
        <v>1</v>
      </c>
      <c r="E23" s="78"/>
      <c r="F23" s="78"/>
      <c r="G23" s="79">
        <f>E23+F23</f>
        <v>0</v>
      </c>
      <c r="H23" s="79">
        <f>G23*D23</f>
        <v>0</v>
      </c>
    </row>
    <row r="24" spans="1:8" ht="7.5" customHeight="1" x14ac:dyDescent="0.2">
      <c r="A24" s="20"/>
      <c r="B24" s="9"/>
      <c r="C24" s="14"/>
      <c r="D24" s="8"/>
      <c r="E24" s="78"/>
      <c r="F24" s="78"/>
      <c r="G24" s="79"/>
      <c r="H24" s="79"/>
    </row>
    <row r="25" spans="1:8" s="6" customFormat="1" ht="15.95" customHeight="1" x14ac:dyDescent="0.2">
      <c r="A25" s="20">
        <v>1.7</v>
      </c>
      <c r="B25" s="7" t="s">
        <v>14</v>
      </c>
      <c r="C25" s="16"/>
      <c r="D25" s="11"/>
      <c r="E25" s="80"/>
      <c r="F25" s="80"/>
      <c r="G25" s="81"/>
      <c r="H25" s="79"/>
    </row>
    <row r="26" spans="1:8" ht="39" customHeight="1" x14ac:dyDescent="0.2">
      <c r="A26" s="20"/>
      <c r="B26" s="9" t="s">
        <v>20</v>
      </c>
      <c r="C26" s="15" t="s">
        <v>16</v>
      </c>
      <c r="D26" s="10">
        <v>1</v>
      </c>
      <c r="E26" s="78"/>
      <c r="F26" s="78"/>
      <c r="G26" s="79">
        <f>E26+F26</f>
        <v>0</v>
      </c>
      <c r="H26" s="79">
        <f>G26*D26</f>
        <v>0</v>
      </c>
    </row>
    <row r="27" spans="1:8" ht="7.5" customHeight="1" x14ac:dyDescent="0.2">
      <c r="A27" s="20"/>
      <c r="B27" s="9"/>
      <c r="C27" s="14"/>
      <c r="D27" s="8"/>
      <c r="E27" s="78"/>
      <c r="F27" s="78"/>
      <c r="G27" s="79"/>
      <c r="H27" s="79"/>
    </row>
    <row r="28" spans="1:8" s="6" customFormat="1" x14ac:dyDescent="0.2">
      <c r="A28" s="20">
        <v>1.8</v>
      </c>
      <c r="B28" s="7" t="s">
        <v>15</v>
      </c>
      <c r="C28" s="16"/>
      <c r="D28" s="11"/>
      <c r="E28" s="80"/>
      <c r="F28" s="80"/>
      <c r="G28" s="81"/>
      <c r="H28" s="79"/>
    </row>
    <row r="29" spans="1:8" ht="24" x14ac:dyDescent="0.2">
      <c r="A29" s="20"/>
      <c r="B29" s="9" t="s">
        <v>21</v>
      </c>
      <c r="C29" s="15" t="s">
        <v>16</v>
      </c>
      <c r="D29" s="10">
        <v>1</v>
      </c>
      <c r="E29" s="78"/>
      <c r="F29" s="78"/>
      <c r="G29" s="79">
        <f>E29+F29</f>
        <v>0</v>
      </c>
      <c r="H29" s="79">
        <f>G29*D29</f>
        <v>0</v>
      </c>
    </row>
    <row r="30" spans="1:8" ht="7.5" customHeight="1" x14ac:dyDescent="0.2">
      <c r="A30" s="20"/>
      <c r="B30" s="9"/>
      <c r="C30" s="14"/>
      <c r="D30" s="8"/>
      <c r="E30" s="78"/>
      <c r="F30" s="78"/>
      <c r="G30" s="79"/>
      <c r="H30" s="79"/>
    </row>
    <row r="31" spans="1:8" s="6" customFormat="1" x14ac:dyDescent="0.2">
      <c r="A31" s="20">
        <v>1.9</v>
      </c>
      <c r="B31" s="7" t="s">
        <v>114</v>
      </c>
      <c r="C31" s="16"/>
      <c r="D31" s="11"/>
      <c r="E31" s="80"/>
      <c r="F31" s="80"/>
      <c r="G31" s="81"/>
      <c r="H31" s="79"/>
    </row>
    <row r="32" spans="1:8" s="6" customFormat="1" ht="7.5" customHeight="1" x14ac:dyDescent="0.2">
      <c r="A32" s="20"/>
      <c r="B32" s="7"/>
      <c r="C32" s="16"/>
      <c r="D32" s="11"/>
      <c r="E32" s="80"/>
      <c r="F32" s="80"/>
      <c r="G32" s="81"/>
      <c r="H32" s="79"/>
    </row>
    <row r="33" spans="1:8" s="6" customFormat="1" ht="41.1" customHeight="1" x14ac:dyDescent="0.2">
      <c r="A33" s="20"/>
      <c r="B33" s="9" t="s">
        <v>115</v>
      </c>
      <c r="C33" s="14" t="s">
        <v>16</v>
      </c>
      <c r="D33" s="8">
        <v>1</v>
      </c>
      <c r="E33" s="78"/>
      <c r="F33" s="78"/>
      <c r="G33" s="79"/>
      <c r="H33" s="79">
        <v>30000</v>
      </c>
    </row>
    <row r="34" spans="1:8" s="6" customFormat="1" ht="7.5" customHeight="1" x14ac:dyDescent="0.2">
      <c r="A34" s="20"/>
      <c r="B34" s="9"/>
      <c r="C34" s="14"/>
      <c r="D34" s="8"/>
      <c r="E34" s="78"/>
      <c r="F34" s="78"/>
      <c r="G34" s="79"/>
      <c r="H34" s="79"/>
    </row>
    <row r="35" spans="1:8" s="6" customFormat="1" x14ac:dyDescent="0.2">
      <c r="A35" s="67" t="s">
        <v>109</v>
      </c>
      <c r="B35" s="7" t="s">
        <v>116</v>
      </c>
      <c r="C35" s="14"/>
      <c r="D35" s="8"/>
      <c r="E35" s="78"/>
      <c r="F35" s="78"/>
      <c r="G35" s="79"/>
      <c r="H35" s="79"/>
    </row>
    <row r="36" spans="1:8" ht="37.5" customHeight="1" thickBot="1" x14ac:dyDescent="0.25">
      <c r="A36" s="21"/>
      <c r="B36" s="12" t="s">
        <v>117</v>
      </c>
      <c r="C36" s="18" t="s">
        <v>16</v>
      </c>
      <c r="D36" s="13">
        <v>1</v>
      </c>
      <c r="E36" s="82"/>
      <c r="F36" s="82"/>
      <c r="G36" s="79"/>
      <c r="H36" s="79">
        <v>8000</v>
      </c>
    </row>
    <row r="37" spans="1:8" s="6" customFormat="1" ht="12.75" thickBot="1" x14ac:dyDescent="0.25">
      <c r="A37" s="24" t="s">
        <v>22</v>
      </c>
      <c r="B37" s="25"/>
      <c r="C37" s="26"/>
      <c r="D37" s="26"/>
      <c r="E37" s="27"/>
      <c r="F37" s="27"/>
      <c r="G37" s="27"/>
      <c r="H37" s="71">
        <f>SUM(H6:H36)</f>
        <v>38000</v>
      </c>
    </row>
  </sheetData>
  <mergeCells count="7">
    <mergeCell ref="H3:H4"/>
    <mergeCell ref="E3:F3"/>
    <mergeCell ref="A3:A4"/>
    <mergeCell ref="B3:B4"/>
    <mergeCell ref="C3:C4"/>
    <mergeCell ref="D3:D4"/>
    <mergeCell ref="G3:G4"/>
  </mergeCells>
  <phoneticPr fontId="10" type="noConversion"/>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topLeftCell="G22" zoomScale="150" zoomScaleNormal="150" zoomScalePageLayoutView="150" workbookViewId="0"/>
  </sheetViews>
  <sheetFormatPr defaultColWidth="8.85546875" defaultRowHeight="12" x14ac:dyDescent="0.2"/>
  <cols>
    <col min="1" max="1" width="6.42578125" style="29" customWidth="1"/>
    <col min="2" max="2" width="33.85546875" style="34" customWidth="1"/>
    <col min="3" max="4" width="6.7109375" style="4" customWidth="1"/>
    <col min="5" max="6" width="8.85546875" style="49"/>
    <col min="7" max="7" width="10.140625" style="49" customWidth="1"/>
    <col min="8" max="16384" width="8.85546875" style="1"/>
  </cols>
  <sheetData>
    <row r="1" spans="1:8" s="6" customFormat="1" x14ac:dyDescent="0.2">
      <c r="A1" s="28" t="s">
        <v>128</v>
      </c>
      <c r="B1" s="33"/>
      <c r="C1" s="5"/>
      <c r="D1" s="5"/>
      <c r="E1" s="48"/>
      <c r="F1" s="48"/>
      <c r="G1" s="48"/>
    </row>
    <row r="2" spans="1:8" ht="12.75" thickBot="1" x14ac:dyDescent="0.25"/>
    <row r="3" spans="1:8" s="3" customFormat="1" ht="12.95" customHeight="1" thickBot="1" x14ac:dyDescent="0.25">
      <c r="A3" s="94" t="s">
        <v>0</v>
      </c>
      <c r="B3" s="94" t="s">
        <v>1</v>
      </c>
      <c r="C3" s="94" t="s">
        <v>2</v>
      </c>
      <c r="D3" s="96" t="s">
        <v>3</v>
      </c>
      <c r="E3" s="92" t="s">
        <v>6</v>
      </c>
      <c r="F3" s="93"/>
      <c r="G3" s="98" t="s">
        <v>7</v>
      </c>
      <c r="H3" s="98" t="s">
        <v>111</v>
      </c>
    </row>
    <row r="4" spans="1:8" s="3" customFormat="1" ht="12.75" thickBot="1" x14ac:dyDescent="0.25">
      <c r="A4" s="95"/>
      <c r="B4" s="95"/>
      <c r="C4" s="95"/>
      <c r="D4" s="97"/>
      <c r="E4" s="23" t="s">
        <v>4</v>
      </c>
      <c r="F4" s="23" t="s">
        <v>5</v>
      </c>
      <c r="G4" s="99"/>
      <c r="H4" s="99"/>
    </row>
    <row r="5" spans="1:8" x14ac:dyDescent="0.2">
      <c r="A5" s="30"/>
      <c r="B5" s="35"/>
      <c r="C5" s="14"/>
      <c r="D5" s="8"/>
      <c r="E5" s="50"/>
      <c r="F5" s="50"/>
      <c r="G5" s="60"/>
      <c r="H5" s="60"/>
    </row>
    <row r="6" spans="1:8" x14ac:dyDescent="0.2">
      <c r="A6" s="30">
        <v>2.1</v>
      </c>
      <c r="B6" s="36" t="s">
        <v>23</v>
      </c>
      <c r="C6" s="15"/>
      <c r="D6" s="10"/>
      <c r="E6" s="50"/>
      <c r="F6" s="50"/>
      <c r="G6" s="60"/>
      <c r="H6" s="60"/>
    </row>
    <row r="7" spans="1:8" x14ac:dyDescent="0.2">
      <c r="A7" s="30"/>
      <c r="B7" s="36"/>
      <c r="C7" s="14"/>
      <c r="D7" s="8"/>
      <c r="E7" s="50"/>
      <c r="F7" s="50"/>
      <c r="G7" s="60"/>
      <c r="H7" s="60"/>
    </row>
    <row r="8" spans="1:8" ht="27.95" customHeight="1" x14ac:dyDescent="0.2">
      <c r="A8" s="30" t="s">
        <v>24</v>
      </c>
      <c r="B8" s="36" t="s">
        <v>118</v>
      </c>
      <c r="C8" s="14" t="s">
        <v>33</v>
      </c>
      <c r="D8" s="8">
        <v>4</v>
      </c>
      <c r="E8" s="83"/>
      <c r="F8" s="83"/>
      <c r="G8" s="84">
        <f>E8+F8</f>
        <v>0</v>
      </c>
      <c r="H8" s="84">
        <f>G8*D8</f>
        <v>0</v>
      </c>
    </row>
    <row r="9" spans="1:8" x14ac:dyDescent="0.2">
      <c r="A9" s="30"/>
      <c r="B9" s="36"/>
      <c r="C9" s="15"/>
      <c r="D9" s="10"/>
      <c r="E9" s="83"/>
      <c r="F9" s="83"/>
      <c r="G9" s="84"/>
      <c r="H9" s="84"/>
    </row>
    <row r="10" spans="1:8" ht="36" x14ac:dyDescent="0.2">
      <c r="A10" s="30" t="s">
        <v>25</v>
      </c>
      <c r="B10" s="36" t="s">
        <v>119</v>
      </c>
      <c r="C10" s="14" t="s">
        <v>33</v>
      </c>
      <c r="D10" s="8">
        <v>4</v>
      </c>
      <c r="E10" s="83"/>
      <c r="F10" s="83"/>
      <c r="G10" s="84">
        <f>E10+F10</f>
        <v>0</v>
      </c>
      <c r="H10" s="84">
        <f t="shared" ref="H10:H19" si="0">G10*D10</f>
        <v>0</v>
      </c>
    </row>
    <row r="11" spans="1:8" x14ac:dyDescent="0.2">
      <c r="A11" s="30"/>
      <c r="B11" s="36"/>
      <c r="C11" s="14"/>
      <c r="D11" s="8"/>
      <c r="E11" s="83"/>
      <c r="F11" s="83"/>
      <c r="G11" s="84"/>
      <c r="H11" s="84"/>
    </row>
    <row r="12" spans="1:8" ht="72" x14ac:dyDescent="0.2">
      <c r="A12" s="30" t="s">
        <v>120</v>
      </c>
      <c r="B12" s="36" t="s">
        <v>121</v>
      </c>
      <c r="C12" s="14" t="s">
        <v>33</v>
      </c>
      <c r="D12" s="8">
        <v>4</v>
      </c>
      <c r="E12" s="83"/>
      <c r="F12" s="83"/>
      <c r="G12" s="84">
        <f>E12+F12</f>
        <v>0</v>
      </c>
      <c r="H12" s="84">
        <f t="shared" si="0"/>
        <v>0</v>
      </c>
    </row>
    <row r="13" spans="1:8" x14ac:dyDescent="0.2">
      <c r="A13" s="30"/>
      <c r="B13" s="36"/>
      <c r="C13" s="14"/>
      <c r="D13" s="8"/>
      <c r="E13" s="83"/>
      <c r="F13" s="83"/>
      <c r="G13" s="84"/>
      <c r="H13" s="84"/>
    </row>
    <row r="14" spans="1:8" ht="84" x14ac:dyDescent="0.2">
      <c r="A14" s="30" t="s">
        <v>122</v>
      </c>
      <c r="B14" s="36" t="s">
        <v>123</v>
      </c>
      <c r="C14" s="14" t="s">
        <v>33</v>
      </c>
      <c r="D14" s="8">
        <v>4</v>
      </c>
      <c r="E14" s="83"/>
      <c r="F14" s="83"/>
      <c r="G14" s="84">
        <f>E14+F14</f>
        <v>0</v>
      </c>
      <c r="H14" s="84">
        <f t="shared" si="0"/>
        <v>0</v>
      </c>
    </row>
    <row r="15" spans="1:8" x14ac:dyDescent="0.2">
      <c r="A15" s="30"/>
      <c r="B15" s="36"/>
      <c r="C15" s="14"/>
      <c r="D15" s="8"/>
      <c r="E15" s="83"/>
      <c r="F15" s="83"/>
      <c r="G15" s="84"/>
      <c r="H15" s="84"/>
    </row>
    <row r="16" spans="1:8" ht="36" x14ac:dyDescent="0.2">
      <c r="A16" s="30" t="s">
        <v>124</v>
      </c>
      <c r="B16" s="36" t="s">
        <v>125</v>
      </c>
      <c r="C16" s="14" t="s">
        <v>33</v>
      </c>
      <c r="D16" s="8">
        <v>4</v>
      </c>
      <c r="E16" s="83"/>
      <c r="F16" s="83"/>
      <c r="G16" s="84">
        <f>E16+F16</f>
        <v>0</v>
      </c>
      <c r="H16" s="84">
        <f t="shared" si="0"/>
        <v>0</v>
      </c>
    </row>
    <row r="17" spans="1:8" x14ac:dyDescent="0.2">
      <c r="A17" s="30"/>
      <c r="B17" s="36"/>
      <c r="C17" s="14"/>
      <c r="D17" s="8"/>
      <c r="E17" s="83"/>
      <c r="F17" s="83"/>
      <c r="G17" s="84"/>
      <c r="H17" s="84"/>
    </row>
    <row r="18" spans="1:8" s="6" customFormat="1" x14ac:dyDescent="0.2">
      <c r="A18" s="30"/>
      <c r="B18" s="35"/>
      <c r="C18" s="16"/>
      <c r="D18" s="11"/>
      <c r="E18" s="85"/>
      <c r="F18" s="85"/>
      <c r="G18" s="86"/>
      <c r="H18" s="84"/>
    </row>
    <row r="19" spans="1:8" ht="60" x14ac:dyDescent="0.2">
      <c r="A19" s="30">
        <v>2.2000000000000002</v>
      </c>
      <c r="B19" s="36" t="s">
        <v>126</v>
      </c>
      <c r="C19" s="15" t="s">
        <v>33</v>
      </c>
      <c r="D19" s="10">
        <v>4</v>
      </c>
      <c r="E19" s="83"/>
      <c r="F19" s="83"/>
      <c r="G19" s="84">
        <f>E19+F19</f>
        <v>0</v>
      </c>
      <c r="H19" s="84">
        <f t="shared" si="0"/>
        <v>0</v>
      </c>
    </row>
    <row r="20" spans="1:8" x14ac:dyDescent="0.2">
      <c r="A20" s="30"/>
      <c r="B20" s="36"/>
      <c r="C20" s="14"/>
      <c r="D20" s="8"/>
      <c r="E20" s="83"/>
      <c r="F20" s="83"/>
      <c r="G20" s="84"/>
      <c r="H20" s="84"/>
    </row>
    <row r="21" spans="1:8" ht="48" x14ac:dyDescent="0.2">
      <c r="A21" s="30">
        <v>2.2999999999999998</v>
      </c>
      <c r="B21" s="36" t="s">
        <v>26</v>
      </c>
      <c r="C21" s="14" t="s">
        <v>32</v>
      </c>
      <c r="D21" s="8" t="s">
        <v>31</v>
      </c>
      <c r="E21" s="78"/>
      <c r="F21" s="78"/>
      <c r="G21" s="84"/>
      <c r="H21" s="84" t="s">
        <v>127</v>
      </c>
    </row>
    <row r="22" spans="1:8" x14ac:dyDescent="0.2">
      <c r="A22" s="30"/>
      <c r="B22" s="36"/>
      <c r="C22" s="14"/>
      <c r="D22" s="10"/>
      <c r="E22" s="78"/>
      <c r="F22" s="78"/>
      <c r="G22" s="79"/>
      <c r="H22" s="79"/>
    </row>
    <row r="23" spans="1:8" ht="16.5" customHeight="1" x14ac:dyDescent="0.2">
      <c r="A23" s="30">
        <v>2.4</v>
      </c>
      <c r="B23" s="36" t="s">
        <v>27</v>
      </c>
      <c r="C23" s="14" t="s">
        <v>32</v>
      </c>
      <c r="D23" s="8" t="s">
        <v>31</v>
      </c>
      <c r="E23" s="78"/>
      <c r="F23" s="78"/>
      <c r="G23" s="84"/>
      <c r="H23" s="84" t="s">
        <v>127</v>
      </c>
    </row>
    <row r="24" spans="1:8" x14ac:dyDescent="0.2">
      <c r="A24" s="30"/>
      <c r="B24" s="36"/>
      <c r="C24" s="14"/>
      <c r="D24" s="10"/>
      <c r="E24" s="78"/>
      <c r="F24" s="78"/>
      <c r="G24" s="79"/>
      <c r="H24" s="79"/>
    </row>
    <row r="25" spans="1:8" ht="16.5" customHeight="1" x14ac:dyDescent="0.2">
      <c r="A25" s="30">
        <v>2.5</v>
      </c>
      <c r="B25" s="36" t="s">
        <v>28</v>
      </c>
      <c r="C25" s="14" t="s">
        <v>32</v>
      </c>
      <c r="D25" s="8" t="s">
        <v>31</v>
      </c>
      <c r="E25" s="78"/>
      <c r="F25" s="78"/>
      <c r="G25" s="84"/>
      <c r="H25" s="84" t="s">
        <v>127</v>
      </c>
    </row>
    <row r="26" spans="1:8" s="6" customFormat="1" x14ac:dyDescent="0.2">
      <c r="A26" s="30"/>
      <c r="B26" s="35"/>
      <c r="C26" s="14"/>
      <c r="D26" s="11"/>
      <c r="E26" s="80"/>
      <c r="F26" s="80"/>
      <c r="G26" s="81"/>
      <c r="H26" s="81"/>
    </row>
    <row r="27" spans="1:8" ht="14.25" x14ac:dyDescent="0.2">
      <c r="A27" s="30">
        <v>2.6</v>
      </c>
      <c r="B27" s="36" t="s">
        <v>29</v>
      </c>
      <c r="C27" s="14" t="s">
        <v>32</v>
      </c>
      <c r="D27" s="8" t="s">
        <v>31</v>
      </c>
      <c r="E27" s="78"/>
      <c r="F27" s="78"/>
      <c r="G27" s="84"/>
      <c r="H27" s="84" t="s">
        <v>127</v>
      </c>
    </row>
    <row r="28" spans="1:8" x14ac:dyDescent="0.2">
      <c r="A28" s="30"/>
      <c r="B28" s="36"/>
      <c r="C28" s="14"/>
      <c r="D28" s="8"/>
      <c r="E28" s="78"/>
      <c r="F28" s="78"/>
      <c r="G28" s="79"/>
      <c r="H28" s="79"/>
    </row>
    <row r="29" spans="1:8" ht="36" customHeight="1" x14ac:dyDescent="0.2">
      <c r="A29" s="30">
        <v>2.7</v>
      </c>
      <c r="B29" s="36" t="s">
        <v>30</v>
      </c>
      <c r="C29" s="14" t="s">
        <v>32</v>
      </c>
      <c r="D29" s="8" t="s">
        <v>31</v>
      </c>
      <c r="E29" s="78"/>
      <c r="F29" s="78"/>
      <c r="G29" s="84"/>
      <c r="H29" s="84" t="s">
        <v>127</v>
      </c>
    </row>
    <row r="30" spans="1:8" x14ac:dyDescent="0.2">
      <c r="A30" s="30"/>
      <c r="B30" s="36"/>
      <c r="C30" s="14"/>
      <c r="D30" s="8"/>
      <c r="E30" s="83"/>
      <c r="F30" s="83"/>
      <c r="G30" s="84"/>
      <c r="H30" s="84"/>
    </row>
    <row r="31" spans="1:8" s="6" customFormat="1" x14ac:dyDescent="0.2">
      <c r="A31" s="30"/>
      <c r="B31" s="35"/>
      <c r="C31" s="14"/>
      <c r="D31" s="11"/>
      <c r="E31" s="85"/>
      <c r="F31" s="85"/>
      <c r="G31" s="86"/>
      <c r="H31" s="86"/>
    </row>
    <row r="32" spans="1:8" x14ac:dyDescent="0.2">
      <c r="A32" s="30"/>
      <c r="B32" s="36"/>
      <c r="C32" s="15"/>
      <c r="D32" s="10"/>
      <c r="E32" s="83"/>
      <c r="F32" s="83"/>
      <c r="G32" s="84"/>
      <c r="H32" s="84"/>
    </row>
    <row r="33" spans="1:8" x14ac:dyDescent="0.2">
      <c r="A33" s="30"/>
      <c r="B33" s="36"/>
      <c r="C33" s="14"/>
      <c r="D33" s="8"/>
      <c r="E33" s="83"/>
      <c r="F33" s="83"/>
      <c r="G33" s="84"/>
      <c r="H33" s="84"/>
    </row>
    <row r="34" spans="1:8" s="6" customFormat="1" x14ac:dyDescent="0.2">
      <c r="A34" s="30"/>
      <c r="B34" s="35"/>
      <c r="C34" s="16"/>
      <c r="D34" s="11"/>
      <c r="E34" s="85"/>
      <c r="F34" s="85"/>
      <c r="G34" s="86"/>
      <c r="H34" s="86"/>
    </row>
    <row r="35" spans="1:8" x14ac:dyDescent="0.2">
      <c r="A35" s="30"/>
      <c r="B35" s="36"/>
      <c r="C35" s="15"/>
      <c r="D35" s="10"/>
      <c r="E35" s="83"/>
      <c r="F35" s="83"/>
      <c r="G35" s="84"/>
      <c r="H35" s="84"/>
    </row>
    <row r="36" spans="1:8" x14ac:dyDescent="0.2">
      <c r="A36" s="30"/>
      <c r="B36" s="36"/>
      <c r="C36" s="14"/>
      <c r="D36" s="8"/>
      <c r="E36" s="83"/>
      <c r="F36" s="83"/>
      <c r="G36" s="84"/>
      <c r="H36" s="84"/>
    </row>
    <row r="37" spans="1:8" s="6" customFormat="1" x14ac:dyDescent="0.2">
      <c r="A37" s="30"/>
      <c r="B37" s="35"/>
      <c r="C37" s="16"/>
      <c r="D37" s="11"/>
      <c r="E37" s="85"/>
      <c r="F37" s="85"/>
      <c r="G37" s="86"/>
      <c r="H37" s="86"/>
    </row>
    <row r="38" spans="1:8" x14ac:dyDescent="0.2">
      <c r="A38" s="30"/>
      <c r="B38" s="36"/>
      <c r="C38" s="15"/>
      <c r="D38" s="10"/>
      <c r="E38" s="83"/>
      <c r="F38" s="83"/>
      <c r="G38" s="84"/>
      <c r="H38" s="84"/>
    </row>
    <row r="39" spans="1:8" x14ac:dyDescent="0.2">
      <c r="A39" s="30"/>
      <c r="B39" s="36"/>
      <c r="C39" s="14"/>
      <c r="D39" s="8"/>
      <c r="E39" s="83"/>
      <c r="F39" s="83"/>
      <c r="G39" s="84"/>
      <c r="H39" s="84"/>
    </row>
    <row r="40" spans="1:8" s="6" customFormat="1" x14ac:dyDescent="0.2">
      <c r="A40" s="30"/>
      <c r="B40" s="35"/>
      <c r="C40" s="16"/>
      <c r="D40" s="11"/>
      <c r="E40" s="85"/>
      <c r="F40" s="85"/>
      <c r="G40" s="86"/>
      <c r="H40" s="86"/>
    </row>
    <row r="41" spans="1:8" ht="12.75" thickBot="1" x14ac:dyDescent="0.25">
      <c r="A41" s="31"/>
      <c r="B41" s="37"/>
      <c r="C41" s="18"/>
      <c r="D41" s="13"/>
      <c r="E41" s="87"/>
      <c r="F41" s="87"/>
      <c r="G41" s="88"/>
      <c r="H41" s="88"/>
    </row>
    <row r="42" spans="1:8" s="6" customFormat="1" ht="12.75" thickBot="1" x14ac:dyDescent="0.25">
      <c r="A42" s="32" t="s">
        <v>34</v>
      </c>
      <c r="B42" s="38"/>
      <c r="C42" s="26"/>
      <c r="D42" s="26"/>
      <c r="E42" s="55"/>
      <c r="F42" s="55"/>
      <c r="G42" s="71">
        <f>SUM(G6:G29)</f>
        <v>0</v>
      </c>
      <c r="H42" s="71">
        <f>SUM(H6:H29)</f>
        <v>0</v>
      </c>
    </row>
  </sheetData>
  <mergeCells count="7">
    <mergeCell ref="H3:H4"/>
    <mergeCell ref="G3:G4"/>
    <mergeCell ref="A3:A4"/>
    <mergeCell ref="B3:B4"/>
    <mergeCell ref="C3:C4"/>
    <mergeCell ref="D3:D4"/>
    <mergeCell ref="E3:F3"/>
  </mergeCells>
  <phoneticPr fontId="10"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130" zoomScaleNormal="130" zoomScalePageLayoutView="150" workbookViewId="0">
      <selection activeCell="F17" sqref="F17"/>
    </sheetView>
  </sheetViews>
  <sheetFormatPr defaultColWidth="8.85546875" defaultRowHeight="12" x14ac:dyDescent="0.2"/>
  <cols>
    <col min="1" max="1" width="6.42578125" style="29" customWidth="1"/>
    <col min="2" max="2" width="33.85546875" style="34" customWidth="1"/>
    <col min="3" max="4" width="6.7109375" style="4" customWidth="1"/>
    <col min="5" max="6" width="8.85546875" style="49"/>
    <col min="7" max="7" width="10.140625" style="49" customWidth="1"/>
    <col min="8" max="16384" width="8.85546875" style="1"/>
  </cols>
  <sheetData>
    <row r="1" spans="1:8" s="6" customFormat="1" x14ac:dyDescent="0.2">
      <c r="A1" s="28" t="s">
        <v>129</v>
      </c>
      <c r="B1" s="33"/>
      <c r="C1" s="5"/>
      <c r="D1" s="5"/>
      <c r="E1" s="48"/>
      <c r="F1" s="48"/>
      <c r="G1" s="48"/>
    </row>
    <row r="2" spans="1:8" ht="12.75" thickBot="1" x14ac:dyDescent="0.25"/>
    <row r="3" spans="1:8" s="3" customFormat="1" ht="12.95" customHeight="1" thickBot="1" x14ac:dyDescent="0.25">
      <c r="A3" s="94" t="s">
        <v>0</v>
      </c>
      <c r="B3" s="94" t="s">
        <v>1</v>
      </c>
      <c r="C3" s="94" t="s">
        <v>2</v>
      </c>
      <c r="D3" s="96" t="s">
        <v>3</v>
      </c>
      <c r="E3" s="92" t="s">
        <v>6</v>
      </c>
      <c r="F3" s="93"/>
      <c r="G3" s="98" t="s">
        <v>7</v>
      </c>
      <c r="H3" s="98" t="s">
        <v>111</v>
      </c>
    </row>
    <row r="4" spans="1:8" s="3" customFormat="1" ht="12.75" thickBot="1" x14ac:dyDescent="0.25">
      <c r="A4" s="95"/>
      <c r="B4" s="95"/>
      <c r="C4" s="95"/>
      <c r="D4" s="97"/>
      <c r="E4" s="23" t="s">
        <v>4</v>
      </c>
      <c r="F4" s="23" t="s">
        <v>5</v>
      </c>
      <c r="G4" s="99"/>
      <c r="H4" s="99"/>
    </row>
    <row r="5" spans="1:8" x14ac:dyDescent="0.2">
      <c r="A5" s="30"/>
      <c r="B5" s="35"/>
      <c r="C5" s="14"/>
      <c r="D5" s="8"/>
      <c r="E5" s="50"/>
      <c r="F5" s="50"/>
      <c r="G5" s="60"/>
      <c r="H5" s="60"/>
    </row>
    <row r="6" spans="1:8" ht="108" x14ac:dyDescent="0.2">
      <c r="A6" s="30">
        <v>3.1</v>
      </c>
      <c r="B6" s="36" t="s">
        <v>36</v>
      </c>
      <c r="C6" s="15" t="s">
        <v>33</v>
      </c>
      <c r="D6" s="10">
        <v>4</v>
      </c>
      <c r="E6" s="50"/>
      <c r="F6" s="50"/>
      <c r="G6" s="84">
        <f>E6+F6</f>
        <v>0</v>
      </c>
      <c r="H6" s="84">
        <f>G6*D6</f>
        <v>0</v>
      </c>
    </row>
    <row r="7" spans="1:8" x14ac:dyDescent="0.2">
      <c r="A7" s="30"/>
      <c r="B7" s="36"/>
      <c r="C7" s="14"/>
      <c r="D7" s="8"/>
      <c r="E7" s="50"/>
      <c r="F7" s="50"/>
      <c r="G7" s="84"/>
      <c r="H7" s="84"/>
    </row>
    <row r="8" spans="1:8" ht="24" x14ac:dyDescent="0.2">
      <c r="A8" s="30">
        <v>3.2</v>
      </c>
      <c r="B8" s="36" t="s">
        <v>37</v>
      </c>
      <c r="C8" s="14" t="s">
        <v>16</v>
      </c>
      <c r="D8" s="8">
        <v>1</v>
      </c>
      <c r="E8" s="50"/>
      <c r="F8" s="50"/>
      <c r="G8" s="84">
        <f t="shared" ref="G8:G16" si="0">E8+F8</f>
        <v>0</v>
      </c>
      <c r="H8" s="84">
        <f t="shared" ref="H8:H16" si="1">G8*D8</f>
        <v>0</v>
      </c>
    </row>
    <row r="9" spans="1:8" x14ac:dyDescent="0.2">
      <c r="A9" s="30"/>
      <c r="B9" s="36"/>
      <c r="C9" s="15"/>
      <c r="D9" s="10"/>
      <c r="E9" s="50"/>
      <c r="F9" s="50"/>
      <c r="G9" s="84"/>
      <c r="H9" s="84"/>
    </row>
    <row r="10" spans="1:8" x14ac:dyDescent="0.2">
      <c r="A10" s="30">
        <v>3.3</v>
      </c>
      <c r="B10" s="36" t="s">
        <v>40</v>
      </c>
      <c r="C10" s="14" t="s">
        <v>33</v>
      </c>
      <c r="D10" s="8">
        <v>4</v>
      </c>
      <c r="E10" s="50"/>
      <c r="F10" s="50"/>
      <c r="G10" s="84">
        <f t="shared" si="0"/>
        <v>0</v>
      </c>
      <c r="H10" s="84">
        <f t="shared" si="1"/>
        <v>0</v>
      </c>
    </row>
    <row r="11" spans="1:8" s="6" customFormat="1" x14ac:dyDescent="0.2">
      <c r="A11" s="30"/>
      <c r="B11" s="35"/>
      <c r="C11" s="16"/>
      <c r="D11" s="11"/>
      <c r="E11" s="51"/>
      <c r="F11" s="51"/>
      <c r="G11" s="84"/>
      <c r="H11" s="84"/>
    </row>
    <row r="12" spans="1:8" ht="24" x14ac:dyDescent="0.2">
      <c r="A12" s="30">
        <v>3.4</v>
      </c>
      <c r="B12" s="36" t="s">
        <v>38</v>
      </c>
      <c r="C12" s="15" t="s">
        <v>33</v>
      </c>
      <c r="D12" s="10">
        <v>4</v>
      </c>
      <c r="E12" s="50"/>
      <c r="F12" s="50"/>
      <c r="G12" s="84">
        <f t="shared" si="0"/>
        <v>0</v>
      </c>
      <c r="H12" s="84">
        <f t="shared" si="1"/>
        <v>0</v>
      </c>
    </row>
    <row r="13" spans="1:8" x14ac:dyDescent="0.2">
      <c r="A13" s="30"/>
      <c r="B13" s="36"/>
      <c r="C13" s="14"/>
      <c r="D13" s="8"/>
      <c r="E13" s="50"/>
      <c r="F13" s="50"/>
      <c r="G13" s="84"/>
      <c r="H13" s="84"/>
    </row>
    <row r="14" spans="1:8" ht="60" x14ac:dyDescent="0.2">
      <c r="A14" s="30">
        <v>3.5</v>
      </c>
      <c r="B14" s="36" t="s">
        <v>39</v>
      </c>
      <c r="C14" s="14" t="s">
        <v>33</v>
      </c>
      <c r="D14" s="8">
        <v>36</v>
      </c>
      <c r="E14" s="52"/>
      <c r="F14" s="52"/>
      <c r="G14" s="84">
        <f t="shared" si="0"/>
        <v>0</v>
      </c>
      <c r="H14" s="84">
        <f t="shared" si="1"/>
        <v>0</v>
      </c>
    </row>
    <row r="15" spans="1:8" x14ac:dyDescent="0.2">
      <c r="A15" s="30"/>
      <c r="B15" s="36"/>
      <c r="C15" s="14"/>
      <c r="D15" s="10"/>
      <c r="E15" s="52"/>
      <c r="F15" s="52"/>
      <c r="G15" s="84"/>
      <c r="H15" s="84"/>
    </row>
    <row r="16" spans="1:8" ht="51.75" customHeight="1" x14ac:dyDescent="0.2">
      <c r="A16" s="30">
        <v>3.6</v>
      </c>
      <c r="B16" s="36" t="s">
        <v>108</v>
      </c>
      <c r="C16" s="14" t="s">
        <v>33</v>
      </c>
      <c r="D16" s="8">
        <v>4</v>
      </c>
      <c r="E16" s="52"/>
      <c r="F16" s="52"/>
      <c r="G16" s="84">
        <f t="shared" si="0"/>
        <v>0</v>
      </c>
      <c r="H16" s="84">
        <f t="shared" si="1"/>
        <v>0</v>
      </c>
    </row>
    <row r="17" spans="1:8" x14ac:dyDescent="0.2">
      <c r="A17" s="30"/>
      <c r="B17" s="36"/>
      <c r="C17" s="14"/>
      <c r="D17" s="10"/>
      <c r="E17" s="52"/>
      <c r="F17" s="52"/>
      <c r="G17" s="62"/>
      <c r="H17" s="62"/>
    </row>
    <row r="18" spans="1:8" x14ac:dyDescent="0.2">
      <c r="A18" s="30"/>
      <c r="B18" s="36"/>
      <c r="C18" s="14"/>
      <c r="D18" s="8"/>
      <c r="E18" s="52"/>
      <c r="F18" s="52"/>
      <c r="G18" s="62"/>
      <c r="H18" s="62"/>
    </row>
    <row r="19" spans="1:8" s="6" customFormat="1" x14ac:dyDescent="0.2">
      <c r="A19" s="30"/>
      <c r="B19" s="35"/>
      <c r="C19" s="16"/>
      <c r="D19" s="11"/>
      <c r="E19" s="51"/>
      <c r="F19" s="51"/>
      <c r="G19" s="61"/>
      <c r="H19" s="61"/>
    </row>
    <row r="20" spans="1:8" ht="12.75" thickBot="1" x14ac:dyDescent="0.25">
      <c r="A20" s="31"/>
      <c r="B20" s="37"/>
      <c r="C20" s="18"/>
      <c r="D20" s="13"/>
      <c r="E20" s="54"/>
      <c r="F20" s="54"/>
      <c r="G20" s="64"/>
      <c r="H20" s="64"/>
    </row>
    <row r="21" spans="1:8" s="6" customFormat="1" ht="12.75" thickBot="1" x14ac:dyDescent="0.25">
      <c r="A21" s="32" t="s">
        <v>35</v>
      </c>
      <c r="B21" s="38"/>
      <c r="C21" s="26"/>
      <c r="D21" s="26"/>
      <c r="E21" s="55"/>
      <c r="F21" s="55"/>
      <c r="G21" s="71">
        <f>SUM(G6:G16)</f>
        <v>0</v>
      </c>
      <c r="H21" s="71">
        <f>SUM(H6:H16)</f>
        <v>0</v>
      </c>
    </row>
  </sheetData>
  <mergeCells count="7">
    <mergeCell ref="H3:H4"/>
    <mergeCell ref="G3:G4"/>
    <mergeCell ref="A3:A4"/>
    <mergeCell ref="B3:B4"/>
    <mergeCell ref="C3:C4"/>
    <mergeCell ref="D3:D4"/>
    <mergeCell ref="E3:F3"/>
  </mergeCells>
  <phoneticPr fontId="10"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zoomScaleNormal="100" zoomScalePageLayoutView="150" workbookViewId="0">
      <selection activeCell="K44" sqref="K44"/>
    </sheetView>
  </sheetViews>
  <sheetFormatPr defaultColWidth="8.85546875" defaultRowHeight="12" x14ac:dyDescent="0.2"/>
  <cols>
    <col min="1" max="1" width="6.42578125" style="29" customWidth="1"/>
    <col min="2" max="2" width="33.85546875" style="34" customWidth="1"/>
    <col min="3" max="4" width="6.7109375" style="4" customWidth="1"/>
    <col min="5" max="6" width="8.85546875" style="49"/>
    <col min="7" max="7" width="10.140625" style="49" customWidth="1"/>
    <col min="8" max="8" width="10.42578125" style="1" customWidth="1"/>
    <col min="9" max="16384" width="8.85546875" style="1"/>
  </cols>
  <sheetData>
    <row r="1" spans="1:8" s="6" customFormat="1" x14ac:dyDescent="0.2">
      <c r="A1" s="28" t="s">
        <v>130</v>
      </c>
      <c r="B1" s="33"/>
      <c r="C1" s="5"/>
      <c r="D1" s="5"/>
      <c r="E1" s="48"/>
      <c r="F1" s="48"/>
      <c r="G1" s="48"/>
    </row>
    <row r="2" spans="1:8" ht="12.75" thickBot="1" x14ac:dyDescent="0.25"/>
    <row r="3" spans="1:8" s="3" customFormat="1" ht="12.95" customHeight="1" thickBot="1" x14ac:dyDescent="0.25">
      <c r="A3" s="94" t="s">
        <v>0</v>
      </c>
      <c r="B3" s="94" t="s">
        <v>1</v>
      </c>
      <c r="C3" s="94" t="s">
        <v>2</v>
      </c>
      <c r="D3" s="96" t="s">
        <v>3</v>
      </c>
      <c r="E3" s="92" t="s">
        <v>6</v>
      </c>
      <c r="F3" s="93"/>
      <c r="G3" s="98" t="s">
        <v>7</v>
      </c>
      <c r="H3" s="98" t="s">
        <v>111</v>
      </c>
    </row>
    <row r="4" spans="1:8" s="3" customFormat="1" ht="12.75" thickBot="1" x14ac:dyDescent="0.25">
      <c r="A4" s="95"/>
      <c r="B4" s="95"/>
      <c r="C4" s="95"/>
      <c r="D4" s="97"/>
      <c r="E4" s="23" t="s">
        <v>4</v>
      </c>
      <c r="F4" s="23" t="s">
        <v>5</v>
      </c>
      <c r="G4" s="99"/>
      <c r="H4" s="99"/>
    </row>
    <row r="5" spans="1:8" x14ac:dyDescent="0.2">
      <c r="A5" s="30"/>
      <c r="B5" s="35"/>
      <c r="C5" s="14"/>
      <c r="D5" s="8"/>
      <c r="E5" s="50"/>
      <c r="F5" s="50"/>
      <c r="G5" s="60"/>
      <c r="H5" s="60"/>
    </row>
    <row r="6" spans="1:8" ht="36" x14ac:dyDescent="0.2">
      <c r="A6" s="30">
        <v>4.0999999999999996</v>
      </c>
      <c r="B6" s="65" t="s">
        <v>41</v>
      </c>
      <c r="C6" s="15"/>
      <c r="D6" s="10"/>
      <c r="E6" s="50"/>
      <c r="F6" s="50"/>
      <c r="G6" s="60"/>
      <c r="H6" s="60"/>
    </row>
    <row r="7" spans="1:8" x14ac:dyDescent="0.2">
      <c r="A7" s="30"/>
      <c r="B7" s="36"/>
      <c r="C7" s="14"/>
      <c r="D7" s="8"/>
      <c r="E7" s="50"/>
      <c r="F7" s="50"/>
      <c r="G7" s="60"/>
      <c r="H7" s="60"/>
    </row>
    <row r="8" spans="1:8" x14ac:dyDescent="0.2">
      <c r="A8" s="30" t="s">
        <v>42</v>
      </c>
      <c r="B8" s="36" t="s">
        <v>43</v>
      </c>
      <c r="C8" s="14" t="s">
        <v>44</v>
      </c>
      <c r="D8" s="8">
        <v>10</v>
      </c>
      <c r="E8" s="83"/>
      <c r="F8" s="83"/>
      <c r="G8" s="84">
        <f>E8+F8</f>
        <v>0</v>
      </c>
      <c r="H8" s="84">
        <f>G8*D8</f>
        <v>0</v>
      </c>
    </row>
    <row r="9" spans="1:8" x14ac:dyDescent="0.2">
      <c r="A9" s="30"/>
      <c r="B9" s="36"/>
      <c r="C9" s="15"/>
      <c r="D9" s="10"/>
      <c r="E9" s="83"/>
      <c r="F9" s="83"/>
      <c r="G9" s="84"/>
      <c r="H9" s="84"/>
    </row>
    <row r="10" spans="1:8" x14ac:dyDescent="0.2">
      <c r="A10" s="30" t="s">
        <v>45</v>
      </c>
      <c r="B10" s="36" t="s">
        <v>46</v>
      </c>
      <c r="C10" s="14" t="s">
        <v>33</v>
      </c>
      <c r="D10" s="8">
        <v>4</v>
      </c>
      <c r="E10" s="83"/>
      <c r="F10" s="83"/>
      <c r="G10" s="84">
        <f t="shared" ref="G10:G44" si="0">E10+F10</f>
        <v>0</v>
      </c>
      <c r="H10" s="84">
        <f t="shared" ref="H10:H18" si="1">G10*D10</f>
        <v>0</v>
      </c>
    </row>
    <row r="11" spans="1:8" s="6" customFormat="1" x14ac:dyDescent="0.2">
      <c r="A11" s="30"/>
      <c r="B11" s="35"/>
      <c r="C11" s="16"/>
      <c r="D11" s="11"/>
      <c r="E11" s="85"/>
      <c r="F11" s="85"/>
      <c r="G11" s="84"/>
      <c r="H11" s="84"/>
    </row>
    <row r="12" spans="1:8" ht="48" x14ac:dyDescent="0.2">
      <c r="A12" s="30">
        <v>4.2</v>
      </c>
      <c r="B12" s="36" t="s">
        <v>47</v>
      </c>
      <c r="C12" s="14" t="s">
        <v>33</v>
      </c>
      <c r="D12" s="8">
        <v>4</v>
      </c>
      <c r="E12" s="83"/>
      <c r="F12" s="83"/>
      <c r="G12" s="84">
        <f t="shared" si="0"/>
        <v>0</v>
      </c>
      <c r="H12" s="84">
        <f t="shared" si="1"/>
        <v>0</v>
      </c>
    </row>
    <row r="13" spans="1:8" x14ac:dyDescent="0.2">
      <c r="A13" s="30"/>
      <c r="B13" s="36"/>
      <c r="C13" s="14"/>
      <c r="D13" s="8"/>
      <c r="E13" s="83"/>
      <c r="F13" s="83"/>
      <c r="G13" s="84"/>
      <c r="H13" s="84"/>
    </row>
    <row r="14" spans="1:8" ht="36" x14ac:dyDescent="0.2">
      <c r="A14" s="30">
        <v>4.3</v>
      </c>
      <c r="B14" s="36" t="s">
        <v>48</v>
      </c>
      <c r="C14" s="14" t="s">
        <v>33</v>
      </c>
      <c r="D14" s="8">
        <v>4</v>
      </c>
      <c r="E14" s="83"/>
      <c r="F14" s="83"/>
      <c r="G14" s="84">
        <f t="shared" si="0"/>
        <v>0</v>
      </c>
      <c r="H14" s="84">
        <f t="shared" si="1"/>
        <v>0</v>
      </c>
    </row>
    <row r="15" spans="1:8" x14ac:dyDescent="0.2">
      <c r="A15" s="30"/>
      <c r="B15" s="36"/>
      <c r="C15" s="14"/>
      <c r="D15" s="10"/>
      <c r="E15" s="78"/>
      <c r="F15" s="78"/>
      <c r="G15" s="84"/>
      <c r="H15" s="84"/>
    </row>
    <row r="16" spans="1:8" ht="48" x14ac:dyDescent="0.2">
      <c r="A16" s="30">
        <v>4.4000000000000004</v>
      </c>
      <c r="B16" s="36" t="s">
        <v>49</v>
      </c>
      <c r="C16" s="14"/>
      <c r="D16" s="8"/>
      <c r="E16" s="78"/>
      <c r="F16" s="78"/>
      <c r="G16" s="84"/>
      <c r="H16" s="84"/>
    </row>
    <row r="17" spans="1:8" x14ac:dyDescent="0.2">
      <c r="A17" s="30"/>
      <c r="B17" s="36"/>
      <c r="C17" s="14"/>
      <c r="D17" s="10"/>
      <c r="E17" s="78"/>
      <c r="F17" s="78"/>
      <c r="G17" s="84"/>
      <c r="H17" s="84"/>
    </row>
    <row r="18" spans="1:8" ht="14.25" x14ac:dyDescent="0.2">
      <c r="A18" s="30" t="s">
        <v>50</v>
      </c>
      <c r="B18" s="36" t="s">
        <v>132</v>
      </c>
      <c r="C18" s="14" t="s">
        <v>32</v>
      </c>
      <c r="D18" s="39">
        <v>40</v>
      </c>
      <c r="E18" s="78"/>
      <c r="F18" s="78"/>
      <c r="G18" s="84">
        <f t="shared" si="0"/>
        <v>0</v>
      </c>
      <c r="H18" s="84">
        <f t="shared" si="1"/>
        <v>0</v>
      </c>
    </row>
    <row r="19" spans="1:8" s="6" customFormat="1" x14ac:dyDescent="0.2">
      <c r="A19" s="30"/>
      <c r="B19" s="35"/>
      <c r="C19" s="14"/>
      <c r="D19" s="11"/>
      <c r="E19" s="53"/>
      <c r="F19" s="53"/>
      <c r="G19" s="60"/>
      <c r="H19" s="63"/>
    </row>
    <row r="20" spans="1:8" ht="14.25" x14ac:dyDescent="0.2">
      <c r="A20" s="30" t="s">
        <v>51</v>
      </c>
      <c r="B20" s="36" t="s">
        <v>53</v>
      </c>
      <c r="C20" s="14" t="s">
        <v>32</v>
      </c>
      <c r="D20" s="8" t="s">
        <v>31</v>
      </c>
      <c r="E20" s="52"/>
      <c r="F20" s="52"/>
      <c r="G20" s="60"/>
      <c r="H20" s="60" t="s">
        <v>127</v>
      </c>
    </row>
    <row r="21" spans="1:8" x14ac:dyDescent="0.2">
      <c r="A21" s="30"/>
      <c r="B21" s="36"/>
      <c r="C21" s="14"/>
      <c r="D21" s="8"/>
      <c r="E21" s="52"/>
      <c r="F21" s="52"/>
      <c r="G21" s="60"/>
      <c r="H21" s="60"/>
    </row>
    <row r="22" spans="1:8" ht="14.25" x14ac:dyDescent="0.2">
      <c r="A22" s="30" t="s">
        <v>52</v>
      </c>
      <c r="B22" s="36" t="s">
        <v>54</v>
      </c>
      <c r="C22" s="14" t="s">
        <v>32</v>
      </c>
      <c r="D22" s="8" t="s">
        <v>31</v>
      </c>
      <c r="E22" s="52"/>
      <c r="F22" s="52"/>
      <c r="G22" s="60"/>
      <c r="H22" s="60" t="s">
        <v>127</v>
      </c>
    </row>
    <row r="23" spans="1:8" x14ac:dyDescent="0.2">
      <c r="A23" s="30"/>
      <c r="B23" s="36"/>
      <c r="C23" s="14"/>
      <c r="D23" s="8"/>
      <c r="E23" s="50"/>
      <c r="F23" s="50"/>
      <c r="G23" s="60"/>
      <c r="H23" s="60"/>
    </row>
    <row r="24" spans="1:8" ht="26.25" x14ac:dyDescent="0.2">
      <c r="A24" s="30">
        <v>4.5</v>
      </c>
      <c r="B24" s="36" t="s">
        <v>131</v>
      </c>
      <c r="C24" s="14"/>
      <c r="D24" s="8"/>
      <c r="E24" s="50"/>
      <c r="F24" s="50"/>
      <c r="G24" s="60"/>
      <c r="H24" s="60"/>
    </row>
    <row r="25" spans="1:8" x14ac:dyDescent="0.2">
      <c r="A25" s="30"/>
      <c r="B25" s="36"/>
      <c r="C25" s="15"/>
      <c r="D25" s="10"/>
      <c r="E25" s="50"/>
      <c r="F25" s="50"/>
      <c r="G25" s="60"/>
      <c r="H25" s="60"/>
    </row>
    <row r="26" spans="1:8" x14ac:dyDescent="0.2">
      <c r="A26" s="30" t="s">
        <v>55</v>
      </c>
      <c r="B26" s="36" t="s">
        <v>43</v>
      </c>
      <c r="C26" s="14" t="s">
        <v>44</v>
      </c>
      <c r="D26" s="8">
        <v>160</v>
      </c>
      <c r="E26" s="83"/>
      <c r="F26" s="83"/>
      <c r="G26" s="84">
        <f t="shared" si="0"/>
        <v>0</v>
      </c>
      <c r="H26" s="84">
        <f>G26*D26</f>
        <v>0</v>
      </c>
    </row>
    <row r="27" spans="1:8" s="6" customFormat="1" x14ac:dyDescent="0.2">
      <c r="A27" s="30"/>
      <c r="B27" s="35"/>
      <c r="C27" s="16"/>
      <c r="D27" s="11"/>
      <c r="E27" s="85"/>
      <c r="F27" s="85"/>
      <c r="G27" s="84"/>
      <c r="H27" s="84"/>
    </row>
    <row r="28" spans="1:8" x14ac:dyDescent="0.2">
      <c r="A28" s="30" t="s">
        <v>56</v>
      </c>
      <c r="B28" s="36" t="s">
        <v>58</v>
      </c>
      <c r="C28" s="15" t="s">
        <v>33</v>
      </c>
      <c r="D28" s="10">
        <v>8</v>
      </c>
      <c r="E28" s="83"/>
      <c r="F28" s="83"/>
      <c r="G28" s="84">
        <f t="shared" si="0"/>
        <v>0</v>
      </c>
      <c r="H28" s="84">
        <f t="shared" ref="H28:H30" si="2">G28*D28</f>
        <v>0</v>
      </c>
    </row>
    <row r="29" spans="1:8" x14ac:dyDescent="0.2">
      <c r="A29" s="30"/>
      <c r="B29" s="36"/>
      <c r="C29" s="14"/>
      <c r="D29" s="8"/>
      <c r="E29" s="83"/>
      <c r="F29" s="83"/>
      <c r="G29" s="84"/>
      <c r="H29" s="84"/>
    </row>
    <row r="30" spans="1:8" x14ac:dyDescent="0.2">
      <c r="A30" s="30" t="s">
        <v>57</v>
      </c>
      <c r="B30" s="36" t="s">
        <v>46</v>
      </c>
      <c r="C30" s="14" t="s">
        <v>33</v>
      </c>
      <c r="D30" s="8">
        <v>4</v>
      </c>
      <c r="E30" s="83"/>
      <c r="F30" s="83"/>
      <c r="G30" s="84">
        <f t="shared" si="0"/>
        <v>0</v>
      </c>
      <c r="H30" s="84">
        <f t="shared" si="2"/>
        <v>0</v>
      </c>
    </row>
    <row r="31" spans="1:8" x14ac:dyDescent="0.2">
      <c r="A31" s="30"/>
      <c r="B31" s="36"/>
      <c r="C31" s="14"/>
      <c r="D31" s="8"/>
      <c r="E31" s="50"/>
      <c r="F31" s="50"/>
      <c r="G31" s="60"/>
      <c r="H31" s="60"/>
    </row>
    <row r="32" spans="1:8" ht="24" x14ac:dyDescent="0.2">
      <c r="A32" s="30">
        <v>4.5999999999999996</v>
      </c>
      <c r="B32" s="36" t="s">
        <v>60</v>
      </c>
      <c r="C32" s="14" t="s">
        <v>33</v>
      </c>
      <c r="D32" s="8" t="s">
        <v>31</v>
      </c>
      <c r="E32" s="50"/>
      <c r="F32" s="50"/>
      <c r="G32" s="60"/>
      <c r="H32" s="60" t="s">
        <v>127</v>
      </c>
    </row>
    <row r="33" spans="1:8" x14ac:dyDescent="0.2">
      <c r="A33" s="30"/>
      <c r="B33" s="36"/>
      <c r="C33" s="14"/>
      <c r="D33" s="8"/>
      <c r="E33" s="50"/>
      <c r="F33" s="50"/>
      <c r="G33" s="60"/>
      <c r="H33" s="60"/>
    </row>
    <row r="34" spans="1:8" ht="24" x14ac:dyDescent="0.2">
      <c r="A34" s="30">
        <v>4.7</v>
      </c>
      <c r="B34" s="36" t="s">
        <v>61</v>
      </c>
      <c r="C34" s="14" t="s">
        <v>33</v>
      </c>
      <c r="D34" s="8" t="s">
        <v>31</v>
      </c>
      <c r="E34" s="50"/>
      <c r="F34" s="50"/>
      <c r="G34" s="60"/>
      <c r="H34" s="60" t="s">
        <v>127</v>
      </c>
    </row>
    <row r="35" spans="1:8" x14ac:dyDescent="0.2">
      <c r="A35" s="30"/>
      <c r="B35" s="36"/>
      <c r="C35" s="14"/>
      <c r="D35" s="8"/>
      <c r="E35" s="50"/>
      <c r="F35" s="50"/>
      <c r="G35" s="60"/>
      <c r="H35" s="60"/>
    </row>
    <row r="36" spans="1:8" ht="38.25" x14ac:dyDescent="0.2">
      <c r="A36" s="30">
        <v>4.8</v>
      </c>
      <c r="B36" s="36" t="s">
        <v>62</v>
      </c>
      <c r="C36" s="14"/>
      <c r="D36" s="8"/>
      <c r="E36" s="50"/>
      <c r="F36" s="50"/>
      <c r="G36" s="60"/>
      <c r="H36" s="60"/>
    </row>
    <row r="37" spans="1:8" x14ac:dyDescent="0.2">
      <c r="A37" s="30"/>
      <c r="B37" s="36"/>
      <c r="C37" s="14"/>
      <c r="D37" s="8"/>
      <c r="E37" s="50"/>
      <c r="F37" s="50"/>
      <c r="G37" s="60"/>
      <c r="H37" s="60"/>
    </row>
    <row r="38" spans="1:8" x14ac:dyDescent="0.2">
      <c r="A38" s="30" t="s">
        <v>59</v>
      </c>
      <c r="B38" s="36" t="s">
        <v>43</v>
      </c>
      <c r="C38" s="14" t="s">
        <v>33</v>
      </c>
      <c r="D38" s="8" t="s">
        <v>31</v>
      </c>
      <c r="E38" s="50"/>
      <c r="F38" s="50"/>
      <c r="G38" s="60"/>
      <c r="H38" s="60" t="s">
        <v>127</v>
      </c>
    </row>
    <row r="39" spans="1:8" x14ac:dyDescent="0.2">
      <c r="A39" s="30"/>
      <c r="B39" s="35"/>
      <c r="C39" s="15"/>
      <c r="D39" s="10"/>
      <c r="E39" s="50"/>
      <c r="F39" s="50"/>
      <c r="G39" s="60"/>
      <c r="H39" s="60"/>
    </row>
    <row r="40" spans="1:8" x14ac:dyDescent="0.2">
      <c r="A40" s="30" t="s">
        <v>63</v>
      </c>
      <c r="B40" s="36" t="s">
        <v>58</v>
      </c>
      <c r="C40" s="14" t="s">
        <v>33</v>
      </c>
      <c r="D40" s="8" t="s">
        <v>31</v>
      </c>
      <c r="E40" s="50"/>
      <c r="F40" s="50"/>
      <c r="G40" s="60"/>
      <c r="H40" s="60" t="s">
        <v>127</v>
      </c>
    </row>
    <row r="41" spans="1:8" x14ac:dyDescent="0.2">
      <c r="A41" s="30"/>
      <c r="B41" s="36"/>
      <c r="C41" s="14"/>
      <c r="D41" s="8"/>
      <c r="E41" s="50"/>
      <c r="F41" s="50"/>
      <c r="G41" s="60"/>
      <c r="H41" s="60"/>
    </row>
    <row r="42" spans="1:8" x14ac:dyDescent="0.2">
      <c r="A42" s="30" t="s">
        <v>64</v>
      </c>
      <c r="B42" s="36" t="s">
        <v>46</v>
      </c>
      <c r="C42" s="14" t="s">
        <v>33</v>
      </c>
      <c r="D42" s="8" t="s">
        <v>31</v>
      </c>
      <c r="E42" s="50"/>
      <c r="F42" s="50"/>
      <c r="G42" s="60"/>
      <c r="H42" s="60" t="s">
        <v>127</v>
      </c>
    </row>
    <row r="43" spans="1:8" x14ac:dyDescent="0.2">
      <c r="A43" s="30"/>
      <c r="B43" s="36"/>
      <c r="C43" s="14"/>
      <c r="D43" s="8"/>
      <c r="E43" s="50"/>
      <c r="F43" s="50"/>
      <c r="G43" s="60"/>
      <c r="H43" s="60"/>
    </row>
    <row r="44" spans="1:8" ht="36" x14ac:dyDescent="0.2">
      <c r="A44" s="30">
        <v>4.9000000000000004</v>
      </c>
      <c r="B44" s="36" t="s">
        <v>65</v>
      </c>
      <c r="C44" s="14" t="s">
        <v>33</v>
      </c>
      <c r="D44" s="8">
        <v>4</v>
      </c>
      <c r="E44" s="83"/>
      <c r="F44" s="83"/>
      <c r="G44" s="84">
        <f t="shared" si="0"/>
        <v>0</v>
      </c>
      <c r="H44" s="84">
        <f>G44*D44</f>
        <v>0</v>
      </c>
    </row>
    <row r="45" spans="1:8" ht="12.75" thickBot="1" x14ac:dyDescent="0.25">
      <c r="A45" s="31"/>
      <c r="B45" s="37"/>
      <c r="C45" s="18"/>
      <c r="D45" s="13"/>
      <c r="E45" s="54"/>
      <c r="F45" s="54"/>
      <c r="G45" s="64"/>
      <c r="H45" s="64"/>
    </row>
    <row r="46" spans="1:8" s="6" customFormat="1" ht="12.75" thickBot="1" x14ac:dyDescent="0.25">
      <c r="A46" s="32" t="s">
        <v>66</v>
      </c>
      <c r="B46" s="38"/>
      <c r="C46" s="26"/>
      <c r="D46" s="26"/>
      <c r="E46" s="55"/>
      <c r="F46" s="55"/>
      <c r="G46" s="71">
        <f>SUM(G8:G44)</f>
        <v>0</v>
      </c>
      <c r="H46" s="71">
        <f>SUM(H8:H44)</f>
        <v>0</v>
      </c>
    </row>
  </sheetData>
  <mergeCells count="7">
    <mergeCell ref="H3:H4"/>
    <mergeCell ref="G3:G4"/>
    <mergeCell ref="A3:A4"/>
    <mergeCell ref="B3:B4"/>
    <mergeCell ref="C3:C4"/>
    <mergeCell ref="D3:D4"/>
    <mergeCell ref="E3:F3"/>
  </mergeCells>
  <phoneticPr fontId="10" type="noConversion"/>
  <pageMargins left="0.7" right="0.7" top="0.75" bottom="0.75" header="0.3" footer="0.3"/>
  <pageSetup scale="90"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zoomScalePageLayoutView="150" workbookViewId="0">
      <selection activeCell="H37" sqref="H37"/>
    </sheetView>
  </sheetViews>
  <sheetFormatPr defaultColWidth="8.85546875" defaultRowHeight="12" x14ac:dyDescent="0.2"/>
  <cols>
    <col min="1" max="1" width="6.42578125" style="29" customWidth="1"/>
    <col min="2" max="2" width="33.85546875" style="34" customWidth="1"/>
    <col min="3" max="4" width="6.7109375" style="4" customWidth="1"/>
    <col min="5" max="6" width="8.85546875" style="49"/>
    <col min="7" max="7" width="11.42578125" style="49" customWidth="1"/>
    <col min="8" max="8" width="10.28515625" style="1" bestFit="1" customWidth="1"/>
    <col min="9" max="16384" width="8.85546875" style="1"/>
  </cols>
  <sheetData>
    <row r="1" spans="1:8" s="6" customFormat="1" x14ac:dyDescent="0.2">
      <c r="A1" s="28" t="s">
        <v>133</v>
      </c>
      <c r="B1" s="33"/>
      <c r="C1" s="5"/>
      <c r="D1" s="5"/>
      <c r="E1" s="48"/>
      <c r="F1" s="48"/>
      <c r="G1" s="48"/>
    </row>
    <row r="2" spans="1:8" ht="12.75" thickBot="1" x14ac:dyDescent="0.25"/>
    <row r="3" spans="1:8" s="3" customFormat="1" ht="12.95" customHeight="1" thickBot="1" x14ac:dyDescent="0.25">
      <c r="A3" s="94" t="s">
        <v>0</v>
      </c>
      <c r="B3" s="94" t="s">
        <v>1</v>
      </c>
      <c r="C3" s="94" t="s">
        <v>2</v>
      </c>
      <c r="D3" s="96" t="s">
        <v>3</v>
      </c>
      <c r="E3" s="92" t="s">
        <v>6</v>
      </c>
      <c r="F3" s="93"/>
      <c r="G3" s="98" t="s">
        <v>7</v>
      </c>
      <c r="H3" s="98" t="s">
        <v>111</v>
      </c>
    </row>
    <row r="4" spans="1:8" s="3" customFormat="1" ht="12.75" thickBot="1" x14ac:dyDescent="0.25">
      <c r="A4" s="95"/>
      <c r="B4" s="95"/>
      <c r="C4" s="95"/>
      <c r="D4" s="97"/>
      <c r="E4" s="23" t="s">
        <v>4</v>
      </c>
      <c r="F4" s="23" t="s">
        <v>5</v>
      </c>
      <c r="G4" s="99"/>
      <c r="H4" s="99"/>
    </row>
    <row r="5" spans="1:8" x14ac:dyDescent="0.2">
      <c r="A5" s="30"/>
      <c r="B5" s="35"/>
      <c r="C5" s="14"/>
      <c r="D5" s="8"/>
      <c r="E5" s="50"/>
      <c r="F5" s="50"/>
      <c r="G5" s="60"/>
      <c r="H5" s="60"/>
    </row>
    <row r="6" spans="1:8" x14ac:dyDescent="0.2">
      <c r="A6" s="30">
        <v>5.0999999999999996</v>
      </c>
      <c r="B6" s="40" t="s">
        <v>67</v>
      </c>
      <c r="C6" s="15"/>
      <c r="D6" s="10"/>
      <c r="E6" s="50"/>
      <c r="F6" s="50"/>
      <c r="G6" s="60"/>
      <c r="H6" s="60"/>
    </row>
    <row r="7" spans="1:8" x14ac:dyDescent="0.2">
      <c r="A7" s="30"/>
      <c r="B7" s="36"/>
      <c r="C7" s="14"/>
      <c r="D7" s="8"/>
      <c r="E7" s="50"/>
      <c r="F7" s="50"/>
      <c r="G7" s="60"/>
      <c r="H7" s="60"/>
    </row>
    <row r="8" spans="1:8" ht="72" x14ac:dyDescent="0.2">
      <c r="A8" s="30" t="s">
        <v>68</v>
      </c>
      <c r="B8" s="36" t="s">
        <v>77</v>
      </c>
      <c r="C8" s="14" t="s">
        <v>16</v>
      </c>
      <c r="D8" s="8">
        <v>1</v>
      </c>
      <c r="E8" s="83"/>
      <c r="F8" s="83"/>
      <c r="G8" s="84">
        <f>E8+F8</f>
        <v>0</v>
      </c>
      <c r="H8" s="84">
        <f>G8*D8</f>
        <v>0</v>
      </c>
    </row>
    <row r="9" spans="1:8" x14ac:dyDescent="0.2">
      <c r="A9" s="30"/>
      <c r="B9" s="36"/>
      <c r="C9" s="15"/>
      <c r="D9" s="10"/>
      <c r="E9" s="83"/>
      <c r="F9" s="83"/>
      <c r="G9" s="84"/>
      <c r="H9" s="84">
        <f t="shared" ref="H9:H12" si="0">G9*D9</f>
        <v>0</v>
      </c>
    </row>
    <row r="10" spans="1:8" ht="48" x14ac:dyDescent="0.2">
      <c r="A10" s="30" t="s">
        <v>69</v>
      </c>
      <c r="B10" s="36" t="s">
        <v>78</v>
      </c>
      <c r="C10" s="14" t="s">
        <v>16</v>
      </c>
      <c r="D10" s="8">
        <v>1</v>
      </c>
      <c r="E10" s="83"/>
      <c r="F10" s="83"/>
      <c r="G10" s="84">
        <f t="shared" ref="G10:G12" si="1">E10+F10</f>
        <v>0</v>
      </c>
      <c r="H10" s="84">
        <f t="shared" si="0"/>
        <v>0</v>
      </c>
    </row>
    <row r="11" spans="1:8" s="6" customFormat="1" x14ac:dyDescent="0.2">
      <c r="A11" s="30"/>
      <c r="B11" s="35"/>
      <c r="C11" s="16"/>
      <c r="D11" s="11"/>
      <c r="E11" s="85"/>
      <c r="F11" s="85"/>
      <c r="G11" s="84"/>
      <c r="H11" s="84"/>
    </row>
    <row r="12" spans="1:8" ht="36" x14ac:dyDescent="0.2">
      <c r="A12" s="30" t="s">
        <v>70</v>
      </c>
      <c r="B12" s="36" t="s">
        <v>79</v>
      </c>
      <c r="C12" s="14" t="s">
        <v>33</v>
      </c>
      <c r="D12" s="8">
        <v>4</v>
      </c>
      <c r="E12" s="83"/>
      <c r="F12" s="83"/>
      <c r="G12" s="84">
        <f t="shared" si="1"/>
        <v>0</v>
      </c>
      <c r="H12" s="84">
        <f t="shared" si="0"/>
        <v>0</v>
      </c>
    </row>
    <row r="13" spans="1:8" x14ac:dyDescent="0.2">
      <c r="A13" s="30"/>
      <c r="B13" s="36"/>
      <c r="C13" s="14"/>
      <c r="D13" s="8"/>
      <c r="E13" s="50"/>
      <c r="F13" s="50"/>
      <c r="G13" s="68"/>
      <c r="H13" s="68"/>
    </row>
    <row r="14" spans="1:8" x14ac:dyDescent="0.2">
      <c r="A14" s="30">
        <v>5.2</v>
      </c>
      <c r="B14" s="35" t="s">
        <v>75</v>
      </c>
      <c r="C14" s="14"/>
      <c r="D14" s="8"/>
      <c r="E14" s="50"/>
      <c r="F14" s="50"/>
      <c r="G14" s="68"/>
      <c r="H14" s="68"/>
    </row>
    <row r="15" spans="1:8" x14ac:dyDescent="0.2">
      <c r="A15" s="30"/>
      <c r="B15" s="36"/>
      <c r="C15" s="14"/>
      <c r="D15" s="10"/>
      <c r="E15" s="52"/>
      <c r="F15" s="52"/>
      <c r="G15" s="69"/>
      <c r="H15" s="69"/>
    </row>
    <row r="16" spans="1:8" ht="24" x14ac:dyDescent="0.2">
      <c r="A16" s="30" t="s">
        <v>71</v>
      </c>
      <c r="B16" s="36" t="s">
        <v>80</v>
      </c>
      <c r="C16" s="14" t="s">
        <v>33</v>
      </c>
      <c r="D16" s="8" t="s">
        <v>31</v>
      </c>
      <c r="E16" s="52"/>
      <c r="F16" s="52"/>
      <c r="G16" s="68"/>
      <c r="H16" s="68" t="s">
        <v>127</v>
      </c>
    </row>
    <row r="17" spans="1:8" x14ac:dyDescent="0.2">
      <c r="A17" s="30"/>
      <c r="B17" s="36"/>
      <c r="C17" s="14"/>
      <c r="D17" s="10"/>
      <c r="E17" s="52"/>
      <c r="F17" s="52"/>
      <c r="G17" s="69"/>
      <c r="H17" s="69"/>
    </row>
    <row r="18" spans="1:8" x14ac:dyDescent="0.2">
      <c r="A18" s="30" t="s">
        <v>72</v>
      </c>
      <c r="B18" s="36" t="s">
        <v>82</v>
      </c>
      <c r="C18" s="14" t="s">
        <v>33</v>
      </c>
      <c r="D18" s="8" t="s">
        <v>31</v>
      </c>
      <c r="E18" s="52"/>
      <c r="F18" s="52"/>
      <c r="G18" s="68"/>
      <c r="H18" s="68" t="s">
        <v>127</v>
      </c>
    </row>
    <row r="19" spans="1:8" s="6" customFormat="1" x14ac:dyDescent="0.2">
      <c r="A19" s="30"/>
      <c r="B19" s="35"/>
      <c r="C19" s="14"/>
      <c r="D19" s="11"/>
      <c r="E19" s="53"/>
      <c r="F19" s="53"/>
      <c r="G19" s="70"/>
      <c r="H19" s="70"/>
    </row>
    <row r="20" spans="1:8" ht="24" x14ac:dyDescent="0.2">
      <c r="A20" s="30" t="s">
        <v>73</v>
      </c>
      <c r="B20" s="36" t="s">
        <v>81</v>
      </c>
      <c r="C20" s="14" t="s">
        <v>33</v>
      </c>
      <c r="D20" s="8" t="s">
        <v>31</v>
      </c>
      <c r="E20" s="52"/>
      <c r="F20" s="52"/>
      <c r="G20" s="68"/>
      <c r="H20" s="68" t="s">
        <v>127</v>
      </c>
    </row>
    <row r="21" spans="1:8" x14ac:dyDescent="0.2">
      <c r="A21" s="30"/>
      <c r="B21" s="36"/>
      <c r="C21" s="14"/>
      <c r="D21" s="8"/>
      <c r="E21" s="52"/>
      <c r="F21" s="52"/>
      <c r="G21" s="69"/>
      <c r="H21" s="69"/>
    </row>
    <row r="22" spans="1:8" x14ac:dyDescent="0.2">
      <c r="A22" s="30">
        <v>5.3</v>
      </c>
      <c r="B22" s="35" t="s">
        <v>76</v>
      </c>
      <c r="C22" s="14"/>
      <c r="D22" s="8"/>
      <c r="E22" s="52"/>
      <c r="F22" s="52"/>
      <c r="G22" s="69"/>
      <c r="H22" s="69"/>
    </row>
    <row r="23" spans="1:8" x14ac:dyDescent="0.2">
      <c r="A23" s="30"/>
      <c r="B23" s="36"/>
      <c r="C23" s="14"/>
      <c r="D23" s="8"/>
      <c r="E23" s="50"/>
      <c r="F23" s="50"/>
      <c r="G23" s="68"/>
      <c r="H23" s="68"/>
    </row>
    <row r="24" spans="1:8" ht="36.75" customHeight="1" x14ac:dyDescent="0.2">
      <c r="A24" s="30"/>
      <c r="B24" s="36" t="s">
        <v>135</v>
      </c>
      <c r="C24" s="14"/>
      <c r="D24" s="8"/>
      <c r="E24" s="50"/>
      <c r="F24" s="50"/>
      <c r="G24" s="68"/>
      <c r="H24" s="68"/>
    </row>
    <row r="25" spans="1:8" x14ac:dyDescent="0.2">
      <c r="A25" s="30"/>
      <c r="B25" s="36"/>
      <c r="C25" s="15"/>
      <c r="D25" s="10"/>
      <c r="E25" s="50"/>
      <c r="F25" s="50"/>
      <c r="G25" s="68"/>
      <c r="H25" s="68"/>
    </row>
    <row r="26" spans="1:8" ht="24" x14ac:dyDescent="0.2">
      <c r="A26" s="30" t="s">
        <v>74</v>
      </c>
      <c r="B26" s="36" t="s">
        <v>134</v>
      </c>
      <c r="C26" s="14" t="s">
        <v>16</v>
      </c>
      <c r="D26" s="8" t="s">
        <v>139</v>
      </c>
      <c r="E26" s="56"/>
      <c r="F26" s="56"/>
      <c r="G26" s="68">
        <v>50000</v>
      </c>
      <c r="H26" s="68">
        <v>50000</v>
      </c>
    </row>
    <row r="27" spans="1:8" s="6" customFormat="1" x14ac:dyDescent="0.2">
      <c r="A27" s="30"/>
      <c r="B27" s="36"/>
      <c r="C27" s="16"/>
      <c r="D27" s="11"/>
      <c r="E27" s="51"/>
      <c r="F27" s="51"/>
      <c r="G27" s="61"/>
      <c r="H27" s="61"/>
    </row>
    <row r="28" spans="1:8" ht="36" x14ac:dyDescent="0.2">
      <c r="A28" s="30" t="s">
        <v>136</v>
      </c>
      <c r="B28" s="36" t="s">
        <v>137</v>
      </c>
      <c r="C28" s="14" t="s">
        <v>16</v>
      </c>
      <c r="D28" s="8" t="s">
        <v>140</v>
      </c>
      <c r="E28" s="83"/>
      <c r="F28" s="83"/>
      <c r="G28" s="84">
        <f>E28+F28</f>
        <v>0</v>
      </c>
      <c r="H28" s="89"/>
    </row>
    <row r="29" spans="1:8" x14ac:dyDescent="0.2">
      <c r="A29" s="30"/>
      <c r="B29" s="36"/>
      <c r="C29" s="14"/>
      <c r="D29" s="8"/>
      <c r="E29" s="83"/>
      <c r="F29" s="83"/>
      <c r="G29" s="84"/>
      <c r="H29" s="84"/>
    </row>
    <row r="30" spans="1:8" x14ac:dyDescent="0.2">
      <c r="A30" s="30" t="s">
        <v>138</v>
      </c>
      <c r="B30" s="36" t="s">
        <v>104</v>
      </c>
      <c r="C30" s="14" t="s">
        <v>33</v>
      </c>
      <c r="D30" s="8">
        <v>4</v>
      </c>
      <c r="E30" s="50"/>
      <c r="F30" s="50"/>
      <c r="G30" s="60"/>
      <c r="H30" s="60">
        <v>200000</v>
      </c>
    </row>
    <row r="31" spans="1:8" ht="12.75" thickBot="1" x14ac:dyDescent="0.25">
      <c r="A31" s="31"/>
      <c r="B31" s="37"/>
      <c r="C31" s="18"/>
      <c r="D31" s="13"/>
      <c r="E31" s="54"/>
      <c r="F31" s="54"/>
      <c r="G31" s="64"/>
      <c r="H31" s="64"/>
    </row>
    <row r="32" spans="1:8" s="6" customFormat="1" ht="12.75" thickBot="1" x14ac:dyDescent="0.25">
      <c r="A32" s="32" t="s">
        <v>66</v>
      </c>
      <c r="B32" s="38"/>
      <c r="C32" s="26"/>
      <c r="D32" s="26"/>
      <c r="E32" s="55"/>
      <c r="F32" s="55"/>
      <c r="G32" s="71">
        <f>SUM(G8:G30)</f>
        <v>50000</v>
      </c>
      <c r="H32" s="71">
        <f>SUM(H8:H30)</f>
        <v>250000</v>
      </c>
    </row>
  </sheetData>
  <mergeCells count="7">
    <mergeCell ref="H3:H4"/>
    <mergeCell ref="G3:G4"/>
    <mergeCell ref="A3:A4"/>
    <mergeCell ref="B3:B4"/>
    <mergeCell ref="C3:C4"/>
    <mergeCell ref="D3:D4"/>
    <mergeCell ref="E3:F3"/>
  </mergeCells>
  <phoneticPr fontId="10"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tabSelected="1" zoomScale="150" zoomScaleNormal="150" zoomScalePageLayoutView="150" workbookViewId="0">
      <selection activeCell="D36" sqref="D36"/>
    </sheetView>
  </sheetViews>
  <sheetFormatPr defaultColWidth="8.85546875" defaultRowHeight="12" x14ac:dyDescent="0.2"/>
  <cols>
    <col min="1" max="1" width="12.42578125" style="46" customWidth="1"/>
    <col min="2" max="2" width="32" style="34" customWidth="1"/>
    <col min="3" max="3" width="4.28515625" style="5" customWidth="1"/>
    <col min="4" max="4" width="20" style="57" customWidth="1"/>
    <col min="5" max="16384" width="8.85546875" style="1"/>
  </cols>
  <sheetData>
    <row r="1" spans="1:4" ht="12.75" thickBot="1" x14ac:dyDescent="0.25"/>
    <row r="2" spans="1:4" ht="12.75" thickBot="1" x14ac:dyDescent="0.25">
      <c r="A2" s="32"/>
      <c r="B2" s="38" t="s">
        <v>141</v>
      </c>
      <c r="C2" s="26"/>
      <c r="D2" s="58" t="s">
        <v>83</v>
      </c>
    </row>
    <row r="3" spans="1:4" x14ac:dyDescent="0.2">
      <c r="A3" s="47"/>
      <c r="B3" s="40"/>
      <c r="C3" s="45"/>
      <c r="D3" s="72"/>
    </row>
    <row r="4" spans="1:4" x14ac:dyDescent="0.2">
      <c r="A4" s="47" t="s">
        <v>84</v>
      </c>
      <c r="B4" s="36" t="s">
        <v>89</v>
      </c>
      <c r="C4" s="11"/>
      <c r="D4" s="73"/>
    </row>
    <row r="5" spans="1:4" x14ac:dyDescent="0.2">
      <c r="A5" s="47"/>
      <c r="B5" s="36" t="s">
        <v>94</v>
      </c>
      <c r="C5" s="11" t="s">
        <v>102</v>
      </c>
      <c r="D5" s="74">
        <f>'1 - Ps &amp; Gs'!H37</f>
        <v>38000</v>
      </c>
    </row>
    <row r="6" spans="1:4" x14ac:dyDescent="0.2">
      <c r="A6" s="47"/>
      <c r="B6" s="36"/>
      <c r="C6" s="45"/>
      <c r="D6" s="75"/>
    </row>
    <row r="7" spans="1:4" x14ac:dyDescent="0.2">
      <c r="A7" s="47" t="s">
        <v>85</v>
      </c>
      <c r="B7" s="36" t="s">
        <v>90</v>
      </c>
      <c r="C7" s="11"/>
      <c r="D7" s="74"/>
    </row>
    <row r="8" spans="1:4" s="6" customFormat="1" x14ac:dyDescent="0.2">
      <c r="A8" s="47"/>
      <c r="B8" s="36" t="s">
        <v>95</v>
      </c>
      <c r="C8" s="11" t="s">
        <v>102</v>
      </c>
      <c r="D8" s="74">
        <f>'2 - Foundations'!H42</f>
        <v>0</v>
      </c>
    </row>
    <row r="9" spans="1:4" x14ac:dyDescent="0.2">
      <c r="A9" s="47"/>
      <c r="B9" s="36"/>
      <c r="C9" s="11"/>
      <c r="D9" s="74"/>
    </row>
    <row r="10" spans="1:4" x14ac:dyDescent="0.2">
      <c r="A10" s="47" t="s">
        <v>86</v>
      </c>
      <c r="B10" s="36" t="s">
        <v>91</v>
      </c>
      <c r="C10" s="11"/>
      <c r="D10" s="74"/>
    </row>
    <row r="11" spans="1:4" x14ac:dyDescent="0.2">
      <c r="A11" s="47"/>
      <c r="B11" s="36" t="s">
        <v>96</v>
      </c>
      <c r="C11" s="11" t="s">
        <v>102</v>
      </c>
      <c r="D11" s="74">
        <f>'3 - Installation'!H21</f>
        <v>0</v>
      </c>
    </row>
    <row r="12" spans="1:4" x14ac:dyDescent="0.2">
      <c r="A12" s="47"/>
      <c r="B12" s="36"/>
      <c r="C12" s="11"/>
      <c r="D12" s="75"/>
    </row>
    <row r="13" spans="1:4" x14ac:dyDescent="0.2">
      <c r="A13" s="47" t="s">
        <v>87</v>
      </c>
      <c r="B13" s="36" t="s">
        <v>92</v>
      </c>
      <c r="C13" s="11"/>
      <c r="D13" s="75"/>
    </row>
    <row r="14" spans="1:4" x14ac:dyDescent="0.2">
      <c r="A14" s="47"/>
      <c r="B14" s="36" t="s">
        <v>97</v>
      </c>
      <c r="C14" s="11" t="s">
        <v>102</v>
      </c>
      <c r="D14" s="76">
        <f>'4 - Earthing &amp; Connection'!H46</f>
        <v>0</v>
      </c>
    </row>
    <row r="15" spans="1:4" x14ac:dyDescent="0.2">
      <c r="A15" s="47"/>
      <c r="B15" s="35"/>
      <c r="C15" s="11"/>
      <c r="D15" s="74"/>
    </row>
    <row r="16" spans="1:4" ht="24" x14ac:dyDescent="0.2">
      <c r="A16" s="47" t="s">
        <v>88</v>
      </c>
      <c r="B16" s="36" t="s">
        <v>93</v>
      </c>
      <c r="C16" s="11"/>
      <c r="D16" s="74"/>
    </row>
    <row r="17" spans="1:4" x14ac:dyDescent="0.2">
      <c r="A17" s="47"/>
      <c r="B17" s="36" t="s">
        <v>98</v>
      </c>
      <c r="C17" s="45" t="s">
        <v>102</v>
      </c>
      <c r="D17" s="75">
        <f>'5 - Testing &amp; Servicing'!H32</f>
        <v>250000</v>
      </c>
    </row>
    <row r="18" spans="1:4" x14ac:dyDescent="0.2">
      <c r="A18" s="47"/>
      <c r="B18" s="36"/>
      <c r="C18" s="11"/>
      <c r="D18" s="74"/>
    </row>
    <row r="19" spans="1:4" s="6" customFormat="1" x14ac:dyDescent="0.2">
      <c r="A19" s="47"/>
      <c r="B19" s="44" t="s">
        <v>99</v>
      </c>
      <c r="C19" s="11" t="s">
        <v>102</v>
      </c>
      <c r="D19" s="74">
        <f>D5+D8+D11+D14+D17</f>
        <v>288000</v>
      </c>
    </row>
    <row r="20" spans="1:4" x14ac:dyDescent="0.2">
      <c r="A20" s="47"/>
      <c r="B20" s="44"/>
      <c r="C20" s="45"/>
      <c r="D20" s="77"/>
    </row>
    <row r="21" spans="1:4" x14ac:dyDescent="0.2">
      <c r="A21" s="47"/>
      <c r="B21" s="44" t="s">
        <v>100</v>
      </c>
      <c r="C21" s="11" t="s">
        <v>102</v>
      </c>
      <c r="D21" s="74">
        <f>D19*0.1</f>
        <v>28800</v>
      </c>
    </row>
    <row r="22" spans="1:4" x14ac:dyDescent="0.2">
      <c r="A22" s="47"/>
      <c r="B22" s="44"/>
      <c r="C22" s="11"/>
      <c r="D22" s="74"/>
    </row>
    <row r="23" spans="1:4" x14ac:dyDescent="0.2">
      <c r="A23" s="47"/>
      <c r="B23" s="44" t="s">
        <v>101</v>
      </c>
      <c r="C23" s="11" t="s">
        <v>102</v>
      </c>
      <c r="D23" s="74">
        <f>D19+D21</f>
        <v>316800</v>
      </c>
    </row>
    <row r="24" spans="1:4" x14ac:dyDescent="0.2">
      <c r="A24" s="47"/>
      <c r="B24" s="44"/>
      <c r="C24" s="11"/>
      <c r="D24" s="74"/>
    </row>
    <row r="25" spans="1:4" x14ac:dyDescent="0.2">
      <c r="A25" s="47"/>
      <c r="B25" s="44" t="s">
        <v>106</v>
      </c>
      <c r="C25" s="11" t="s">
        <v>102</v>
      </c>
      <c r="D25" s="74">
        <f>D23*0.15</f>
        <v>47520</v>
      </c>
    </row>
    <row r="26" spans="1:4" x14ac:dyDescent="0.2">
      <c r="A26" s="47"/>
      <c r="B26" s="44"/>
      <c r="C26" s="11"/>
      <c r="D26" s="74"/>
    </row>
    <row r="27" spans="1:4" x14ac:dyDescent="0.2">
      <c r="A27" s="47"/>
      <c r="B27" s="44" t="s">
        <v>105</v>
      </c>
      <c r="C27" s="45" t="s">
        <v>102</v>
      </c>
      <c r="D27" s="75">
        <f>D23+D25</f>
        <v>364320</v>
      </c>
    </row>
    <row r="28" spans="1:4" s="6" customFormat="1" ht="12.75" thickBot="1" x14ac:dyDescent="0.25">
      <c r="A28" s="41"/>
      <c r="B28" s="42"/>
      <c r="C28" s="43"/>
      <c r="D28" s="59"/>
    </row>
  </sheetData>
  <phoneticPr fontId="10"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1 - Ps &amp; Gs</vt:lpstr>
      <vt:lpstr>2 - Foundations</vt:lpstr>
      <vt:lpstr>3 - Installation</vt:lpstr>
      <vt:lpstr>4 - Earthing &amp; Connection</vt:lpstr>
      <vt:lpstr>5 - Testing &amp; Servicing</vt:lpstr>
      <vt:lpstr>6 - Summary</vt:lpstr>
      <vt:lpstr>'1 - Ps &amp; Gs'!Print_Area</vt:lpstr>
      <vt:lpstr>'2 - Foundations'!Print_Area</vt:lpstr>
      <vt:lpstr>'3 - Installation'!Print_Area</vt:lpstr>
      <vt:lpstr>'4 - Earthing &amp; Connection'!Print_Area</vt:lpstr>
      <vt:lpstr>'5 - Testing &amp; Servicing'!Print_Area</vt:lpstr>
      <vt:lpstr>'6 -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Thapelo</dc:creator>
  <cp:lastModifiedBy>Seageng Letsholo</cp:lastModifiedBy>
  <cp:lastPrinted>2019-07-03T18:22:38Z</cp:lastPrinted>
  <dcterms:created xsi:type="dcterms:W3CDTF">2014-07-13T08:22:10Z</dcterms:created>
  <dcterms:modified xsi:type="dcterms:W3CDTF">2021-07-29T08:47:40Z</dcterms:modified>
</cp:coreProperties>
</file>