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sletsholo\Desktop\SPECIFICATIONS\SPECIFICATIONS 2021- 2022\"/>
    </mc:Choice>
  </mc:AlternateContent>
  <bookViews>
    <workbookView xWindow="0" yWindow="0" windowWidth="20490" windowHeight="7650" activeTab="4"/>
  </bookViews>
  <sheets>
    <sheet name="BILL" sheetId="7" r:id="rId1"/>
    <sheet name="BILL 2" sheetId="8" r:id="rId2"/>
    <sheet name="BILL 3" sheetId="9" r:id="rId3"/>
    <sheet name="BILL 4" sheetId="10" r:id="rId4"/>
    <sheet name="BILL 5" sheetId="11" r:id="rId5"/>
    <sheet name="SUMMARY" sheetId="12" r:id="rId6"/>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I2" i="11" l="1"/>
  <c r="E28" i="11"/>
  <c r="I28" i="11"/>
  <c r="E12" i="11"/>
  <c r="I3" i="10"/>
  <c r="E40" i="10"/>
  <c r="E27" i="10"/>
  <c r="E25" i="10"/>
  <c r="E23" i="10"/>
  <c r="E16" i="10"/>
  <c r="E13" i="10"/>
  <c r="E11" i="10"/>
  <c r="E9" i="10"/>
  <c r="E7" i="10"/>
  <c r="I2" i="9"/>
  <c r="E16" i="9"/>
  <c r="E14" i="9"/>
  <c r="E12" i="9"/>
  <c r="E10" i="9"/>
  <c r="E6" i="9"/>
  <c r="I2" i="8"/>
  <c r="E16" i="8"/>
  <c r="E14" i="8"/>
  <c r="E12" i="8"/>
  <c r="E10" i="8"/>
  <c r="E8" i="8"/>
  <c r="E6" i="8"/>
  <c r="I43" i="10"/>
  <c r="E14" i="12"/>
  <c r="I36" i="11"/>
  <c r="E17" i="12"/>
  <c r="I34" i="7"/>
  <c r="E5" i="12"/>
  <c r="I33" i="8"/>
  <c r="E8" i="12"/>
  <c r="I22" i="9"/>
  <c r="E11" i="12"/>
  <c r="E19" i="12"/>
  <c r="E21" i="12"/>
  <c r="E23" i="12"/>
  <c r="E25" i="12"/>
  <c r="E27" i="12"/>
</calcChain>
</file>

<file path=xl/sharedStrings.xml><?xml version="1.0" encoding="utf-8"?>
<sst xmlns="http://schemas.openxmlformats.org/spreadsheetml/2006/main" count="307" uniqueCount="179">
  <si>
    <t>BILL NO. 1: PRELIMINARIES AND GENERAL</t>
  </si>
  <si>
    <t>NUMBER OF LIGHTS</t>
  </si>
  <si>
    <t>ITEM</t>
  </si>
  <si>
    <t>DESCRIPTION</t>
  </si>
  <si>
    <t>UNIT</t>
  </si>
  <si>
    <t>QTY</t>
  </si>
  <si>
    <t>RATE</t>
  </si>
  <si>
    <t>AMOUNT (RANDS)</t>
  </si>
  <si>
    <t>MAT</t>
  </si>
  <si>
    <t>INSTAL</t>
  </si>
  <si>
    <t xml:space="preserve">General </t>
  </si>
  <si>
    <t>sum</t>
  </si>
  <si>
    <t>Site Establishment</t>
  </si>
  <si>
    <t>Allow for site establishment for providing and erecting a site office, all associated services and for storage of plant materials and equipment including protection thereof, and erection of Contractor’s Name Board</t>
  </si>
  <si>
    <t>Environmental Requirements</t>
  </si>
  <si>
    <t>Compliance with Environmental Requirements</t>
  </si>
  <si>
    <t>OHS Act Requirements</t>
  </si>
  <si>
    <t>All for compliance with the OHS Act and Construction Regulations to include a Safety File and Risk Assessment for the project</t>
  </si>
  <si>
    <t>Specification and Quality Requirements</t>
  </si>
  <si>
    <t>High Mast Designs</t>
  </si>
  <si>
    <t>Allow for the submission of approved foundation design and pole design. Designs to be approved by a Professional Registered Engineer</t>
  </si>
  <si>
    <t>Community Liaison Officer</t>
  </si>
  <si>
    <t>Personal Protective Equipment</t>
  </si>
  <si>
    <t>BILL NO. 2: HIGH MAST FOUNDATIONS</t>
  </si>
  <si>
    <t>TOTAL (RANDS)</t>
  </si>
  <si>
    <t>2.1.1</t>
  </si>
  <si>
    <t>each</t>
  </si>
  <si>
    <t>2.1.2</t>
  </si>
  <si>
    <t>2.1.3</t>
  </si>
  <si>
    <t>Additional excavations required for deeper foundations being necessary due to soil conditions or any other reason, pickable soil</t>
  </si>
  <si>
    <t>Rate</t>
  </si>
  <si>
    <t>Rate Only</t>
  </si>
  <si>
    <t>Additional rate for excavation in soft rock</t>
  </si>
  <si>
    <t>Additional rate for excavation in hard rock</t>
  </si>
  <si>
    <t>Additional rate for blasting</t>
  </si>
  <si>
    <t>Additional rate for in-site concrete (weak mix MPA at 25 days) required to backfill additional excavations for foundations</t>
  </si>
  <si>
    <t xml:space="preserve">Supply, install and connect 2 x 16mm x 1200m Earthing rods with 2 x 70mm3 copper wire with brass clamps per mast </t>
  </si>
  <si>
    <t>Cable</t>
  </si>
  <si>
    <t>m</t>
  </si>
  <si>
    <t>Joint</t>
  </si>
  <si>
    <t>Rate for supplying additional Earthing rod to achieve less resistance if instructed by the Engineer</t>
  </si>
  <si>
    <t>SUBTOTAL CARRIED FORWARD TO ITEM 2 OF SUMMARY</t>
  </si>
  <si>
    <t>BILL NO. 3: HIGH MAST INSTALLATION</t>
  </si>
  <si>
    <t>Assembly and Erection of masts</t>
  </si>
  <si>
    <t>Allow for the issuing and submission of Certificate of Compliance for the High Mast Poles in accordance with the Pole Design as signed off by the Professional Engineer</t>
  </si>
  <si>
    <t>SUBTOTAL CARRIED FORWARD TO ITEM 3 OF SUMMARY</t>
  </si>
  <si>
    <t>BILL NO. 4: EARTHING AND CONNECTION OF HIGH MASTS</t>
  </si>
  <si>
    <t>Determination of soil resistivity before and after installation of Earthing rods. Submit results of resistivity tests to Client</t>
  </si>
  <si>
    <t>Soft rock</t>
  </si>
  <si>
    <t>Hard rock</t>
  </si>
  <si>
    <t>Termination (2 per Light)</t>
  </si>
  <si>
    <t>Joint (Allow 1 per Light)</t>
  </si>
  <si>
    <t>Supply and install 32mm diameter x 2m long galvanized conduits for protection of cable at pole</t>
  </si>
  <si>
    <t>Supply and install termination from MCCB in pole top box to ABC</t>
  </si>
  <si>
    <t>Termination</t>
  </si>
  <si>
    <t>SUBTOTAL CARRIED FORWARD TO ITEM 4 OF SUMMARY</t>
  </si>
  <si>
    <t>BILL NO. 5: ELECTRICAL TESTING AND SERVICING EQUIPMENT</t>
  </si>
  <si>
    <t>Electrical Testing</t>
  </si>
  <si>
    <t>5.1.1</t>
  </si>
  <si>
    <t>Supply all test equipment and labour for testing, commissioning and adjustments of the final installation as well as being in attendance and giving assistance for any inspection and tests the engineer may call for</t>
  </si>
  <si>
    <t>5.1.2</t>
  </si>
  <si>
    <t>Allow for the issuing and submission of a Certificate of Compliance and a Certificate of Completion</t>
  </si>
  <si>
    <t>Servicing Equipment</t>
  </si>
  <si>
    <t>5.2.1</t>
  </si>
  <si>
    <t>Single drum winch complete with stainless steel rope and winch handle</t>
  </si>
  <si>
    <t>5.2.2</t>
  </si>
  <si>
    <t>Hydraulic power tool with remote control</t>
  </si>
  <si>
    <t>5.2.3</t>
  </si>
  <si>
    <t>Test lead - in order to test operation of lights if mast is lowered</t>
  </si>
  <si>
    <t>Provisional Sums and Miscellaneous Work</t>
  </si>
  <si>
    <t>Make the following allowances for pricing of variations for which no rates have been included elsewhere in the Bill of Quantities</t>
  </si>
  <si>
    <t>5.3.1</t>
  </si>
  <si>
    <t>Allowance for the supply only of material and equipment</t>
  </si>
  <si>
    <t>Lot</t>
  </si>
  <si>
    <t>---------</t>
  </si>
  <si>
    <t>5.3.2</t>
  </si>
  <si>
    <t>Allow for Eskom connections</t>
  </si>
  <si>
    <t>BILL SUMMARY</t>
  </si>
  <si>
    <t>TENDERED AMOUNT</t>
  </si>
  <si>
    <t>BILL NO. 1:</t>
  </si>
  <si>
    <t>PRELIMINARY AND GENERAL</t>
  </si>
  <si>
    <t>R</t>
  </si>
  <si>
    <t>BILL NO. 2:</t>
  </si>
  <si>
    <t>HIGH MAST FOUNDATIONS</t>
  </si>
  <si>
    <t>Sub Total Brought Forward From 2</t>
  </si>
  <si>
    <t>BILL NO. 3:</t>
  </si>
  <si>
    <t>HIGH MAST INSTALLATION</t>
  </si>
  <si>
    <t>Sub Total Brought Forward From 3</t>
  </si>
  <si>
    <t>BILL NO. 4:</t>
  </si>
  <si>
    <t>EARTHING AND CONNECTION OF MASTS</t>
  </si>
  <si>
    <t>Sub Total Brought Forward From 4</t>
  </si>
  <si>
    <t>BILL NO. 5:</t>
  </si>
  <si>
    <t>ELECTRICAL TESTING AND SERVICING EQUIPMENT</t>
  </si>
  <si>
    <t>Sub Total Brought Forward From 5</t>
  </si>
  <si>
    <t>SUB TOTAL 1</t>
  </si>
  <si>
    <t>ADD CONTINGENCY @ 10%</t>
  </si>
  <si>
    <t>SUB TOTAL 2</t>
  </si>
  <si>
    <t>ADD VAT @ 15%</t>
  </si>
  <si>
    <t>TOTAL TENDERED AMOUNT INCLUDING VAT</t>
  </si>
  <si>
    <t>1.1</t>
  </si>
  <si>
    <t>Allow for complying with all special preliminary &amp; general conditions of contract and labour requirements for attending all inspections and site meetings and for providing all works and services for which no specific items are listed in the schedule of quantities. This is for all time-related, value related and fixed P's &amp; G's.</t>
  </si>
  <si>
    <t>1.2</t>
  </si>
  <si>
    <t>1.3</t>
  </si>
  <si>
    <t>Permits and Notices</t>
  </si>
  <si>
    <t>Allow for obtaining all necessary permits and giving of notices and cooperation with other trades as well as the erection of an MIG sign board</t>
  </si>
  <si>
    <t>1.4</t>
  </si>
  <si>
    <t>Allow for training of one community member in Environmental Management, a 1 day course</t>
  </si>
  <si>
    <t>1.5</t>
  </si>
  <si>
    <t>Allow for the training of one community member in Basic Workers Health and Safety, a 1 day course</t>
  </si>
  <si>
    <t>1.6</t>
  </si>
  <si>
    <t>Compliance to SANS standards, codes, regulations and Client Quality Requirements</t>
  </si>
  <si>
    <t>1.7</t>
  </si>
  <si>
    <t>1.8</t>
  </si>
  <si>
    <t xml:space="preserve"> As-Built Drawings</t>
  </si>
  <si>
    <t>Allow for compilation and submission of As-Built drawings</t>
  </si>
  <si>
    <t>1.9</t>
  </si>
  <si>
    <t>Provisional amount for Community Liaison Officer for the duration of the contract at R4, 500.00 per month</t>
  </si>
  <si>
    <t>1.10</t>
  </si>
  <si>
    <t>Allowance for the supply of Personal Protective Equipment (PPE) (2 people per high Mast Light)</t>
  </si>
  <si>
    <t>SUBTOTAL CARRIED FORWARD TO ITEM 1 OF SUMMARY</t>
  </si>
  <si>
    <t>2.1</t>
  </si>
  <si>
    <t>Mast Foundation</t>
  </si>
  <si>
    <t>Digging of Foundation holes up to 3.8m diameter (12m3 for each hole) (LI: Labour-Intensively)</t>
  </si>
  <si>
    <t>Determine the actual soil bearing pressure on site and issue and submit Soil Test Results</t>
  </si>
  <si>
    <t xml:space="preserve">Supply all building material and construction for mast foundations (complete with reinforcing bolt coverage and nuts/bolts, and concrete including Cube Test Certificates) including excavation </t>
  </si>
  <si>
    <t>2.1.4</t>
  </si>
  <si>
    <t>Issuing of a professional structural engineering certificate in terms of engineering act of 2000 (Issued by ECSA registered person) certifying that the foundations have been constructed in accordance with the Engineer's Specifications</t>
  </si>
  <si>
    <t>2.1.5</t>
  </si>
  <si>
    <t>Backfilling of holes and compacting (LI: Labour-Intensively), including compaction and cleaning up)</t>
  </si>
  <si>
    <t> 2.2</t>
  </si>
  <si>
    <t>Management fee for sub-contracting foundations not exceeding 15% of item 2.1.1 – 2.1.3 above (to be claimed if foundations are subcontracted to a local company)</t>
  </si>
  <si>
    <t>2.3</t>
  </si>
  <si>
    <r>
      <t>m</t>
    </r>
    <r>
      <rPr>
        <vertAlign val="superscript"/>
        <sz val="9"/>
        <color rgb="FF000000"/>
        <rFont val="Calibri"/>
        <scheme val="minor"/>
      </rPr>
      <t>3</t>
    </r>
  </si>
  <si>
    <t>2.4</t>
  </si>
  <si>
    <t>2.5</t>
  </si>
  <si>
    <t>2.6</t>
  </si>
  <si>
    <t>2.7</t>
  </si>
  <si>
    <t>3.1</t>
  </si>
  <si>
    <t>Supply poles as per specification complete with head frame, luminaires carriage, accessories, distribution board (complete with switchgear, surge protection equipment, appropriately rated MCB's, meter, and splitter, appropriately rated contactor), terminal box, electrical cables, photocell, mast cables, etc. (excluding the luminaires)</t>
  </si>
  <si>
    <t>3.2</t>
  </si>
  <si>
    <t>Transport and delivery of masts and equipment to site</t>
  </si>
  <si>
    <t>3.3</t>
  </si>
  <si>
    <t>3.4</t>
  </si>
  <si>
    <t>Lifting and Erection of the masts using a crane</t>
  </si>
  <si>
    <t>3.5</t>
  </si>
  <si>
    <t>Supply and delivery to site, secure luminaires carriage, connect to supply, complete with electronic control gear and lamps a total of 9 x 400W HPS luminaires per mast</t>
  </si>
  <si>
    <t>3.6</t>
  </si>
  <si>
    <t>4.1</t>
  </si>
  <si>
    <t>4.1.1</t>
  </si>
  <si>
    <t>4.1.2</t>
  </si>
  <si>
    <t>4.2</t>
  </si>
  <si>
    <t>4.3</t>
  </si>
  <si>
    <t>4.4</t>
  </si>
  <si>
    <t>Excavate and backfill trench 600mm wide x 600mm deep x 20m long (LI: Labour-Intensively) in the following soil conditions</t>
  </si>
  <si>
    <t>4.4.1</t>
  </si>
  <si>
    <t>Pickable soil (Allow 10m3 per Light)</t>
  </si>
  <si>
    <t>4.4.2</t>
  </si>
  <si>
    <t>4.4.3</t>
  </si>
  <si>
    <t>4.5</t>
  </si>
  <si>
    <r>
      <t>Supply and install cable, 25mm</t>
    </r>
    <r>
      <rPr>
        <vertAlign val="superscript"/>
        <sz val="9"/>
        <color rgb="FF000000"/>
        <rFont val="Calibri"/>
        <scheme val="minor"/>
      </rPr>
      <t>2</t>
    </r>
    <r>
      <rPr>
        <sz val="9"/>
        <color rgb="FF000000"/>
        <rFont val="Calibri"/>
        <scheme val="minor"/>
      </rPr>
      <t xml:space="preserve">  x  4C PVC SWA PVC (Allow 40m per Light)</t>
    </r>
  </si>
  <si>
    <t>4.51.</t>
  </si>
  <si>
    <t>4.5.2</t>
  </si>
  <si>
    <t>4.5.3</t>
  </si>
  <si>
    <t>4.6</t>
  </si>
  <si>
    <t>Supply and install pole top box complete with</t>
  </si>
  <si>
    <t>4.7</t>
  </si>
  <si>
    <t>4.8</t>
  </si>
  <si>
    <r>
      <t>Supply and install  25mm</t>
    </r>
    <r>
      <rPr>
        <vertAlign val="superscript"/>
        <sz val="9"/>
        <color rgb="FF000000"/>
        <rFont val="Calibri"/>
        <scheme val="minor"/>
      </rPr>
      <t>2</t>
    </r>
    <r>
      <rPr>
        <sz val="9"/>
        <color rgb="FF000000"/>
        <rFont val="Calibri"/>
        <scheme val="minor"/>
      </rPr>
      <t xml:space="preserve">  cable and terminations to pole top box and high mast</t>
    </r>
  </si>
  <si>
    <t>4.8.1</t>
  </si>
  <si>
    <t>4.8.2</t>
  </si>
  <si>
    <t>4.8.3</t>
  </si>
  <si>
    <t>4.9</t>
  </si>
  <si>
    <t>5.1</t>
  </si>
  <si>
    <t>Supply of 5m x 4 core x 2.5mm2 flexible cable with male and female fittings for testing of high mast in the lowered position</t>
  </si>
  <si>
    <t>5.1.3</t>
  </si>
  <si>
    <t>5.2</t>
  </si>
  <si>
    <t>5.3</t>
  </si>
  <si>
    <t>R 50 000.00</t>
  </si>
  <si>
    <t>Sub Total Brought Forward From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</si>
</sst>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rgb="FF000000"/>
      <name val="Calibri"/>
      <family val="2"/>
      <scheme val="minor"/>
    </font>
    <font>
      <strike/>
      <sz val="11"/>
      <color rgb="FF000000"/>
      <name val="Calibri"/>
      <family val="2"/>
      <scheme val="minor"/>
    </font>
    <font>
      <b/>
      <sz val="9"/>
      <color rgb="FF000000"/>
      <name val="Calibri"/>
      <scheme val="minor"/>
    </font>
    <font>
      <sz val="9"/>
      <color rgb="FF000000"/>
      <name val="Calibri"/>
      <scheme val="minor"/>
    </font>
    <font>
      <u/>
      <sz val="11"/>
      <color theme="10"/>
      <name val="Calibri"/>
      <family val="2"/>
      <scheme val="minor"/>
    </font>
    <font>
      <u/>
      <sz val="11"/>
      <color theme="11"/>
      <name val="Calibri"/>
      <family val="2"/>
      <scheme val="minor"/>
    </font>
    <font>
      <vertAlign val="superscript"/>
      <sz val="9"/>
      <color rgb="FF000000"/>
      <name val="Calibri"/>
      <scheme val="minor"/>
    </font>
    <font>
      <sz val="9"/>
      <color rgb="FFFF0000"/>
      <name val="Calibri"/>
      <scheme val="minor"/>
    </font>
    <font>
      <strike/>
      <sz val="9"/>
      <color rgb="FF000000"/>
      <name val="Calibri"/>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medium">
        <color auto="1"/>
      </bottom>
      <diagonal/>
    </border>
    <border>
      <left style="medium">
        <color auto="1"/>
      </left>
      <right style="medium">
        <color auto="1"/>
      </right>
      <top/>
      <bottom style="medium">
        <color rgb="FF000000"/>
      </bottom>
      <diagonal/>
    </border>
    <border>
      <left style="medium">
        <color auto="1"/>
      </left>
      <right style="medium">
        <color auto="1"/>
      </right>
      <top/>
      <bottom/>
      <diagonal/>
    </border>
    <border>
      <left/>
      <right style="medium">
        <color auto="1"/>
      </right>
      <top/>
      <bottom style="medium">
        <color rgb="FF000000"/>
      </bottom>
      <diagonal/>
    </border>
    <border>
      <left/>
      <right style="medium">
        <color auto="1"/>
      </right>
      <top/>
      <bottom/>
      <diagonal/>
    </border>
    <border>
      <left/>
      <right style="medium">
        <color auto="1"/>
      </right>
      <top style="medium">
        <color auto="1"/>
      </top>
      <bottom/>
      <diagonal/>
    </border>
    <border>
      <left/>
      <right style="medium">
        <color rgb="FF000000"/>
      </right>
      <top style="medium">
        <color auto="1"/>
      </top>
      <bottom style="medium">
        <color auto="1"/>
      </bottom>
      <diagonal/>
    </border>
    <border>
      <left/>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s>
  <cellStyleXfs count="1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74">
    <xf numFmtId="0" fontId="0" fillId="0" borderId="0" xfId="0"/>
    <xf numFmtId="0" fontId="1" fillId="0" borderId="5" xfId="0" applyFont="1" applyBorder="1" applyAlignment="1">
      <alignment vertical="center"/>
    </xf>
    <xf numFmtId="0" fontId="1" fillId="0" borderId="3" xfId="0" applyFont="1" applyBorder="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3" fillId="0" borderId="1" xfId="0" applyFont="1" applyBorder="1" applyAlignment="1">
      <alignmen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4" fillId="0" borderId="3" xfId="0" applyFont="1" applyBorder="1"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0" fontId="0" fillId="0" borderId="3" xfId="0"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0" xfId="0" applyFont="1" applyAlignment="1">
      <alignment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0" fillId="0" borderId="0" xfId="0" applyAlignment="1">
      <alignment wrapText="1"/>
    </xf>
    <xf numFmtId="0" fontId="4" fillId="0" borderId="10" xfId="0" applyFont="1" applyBorder="1" applyAlignment="1">
      <alignment horizontal="center" vertical="center"/>
    </xf>
    <xf numFmtId="0" fontId="4" fillId="0" borderId="1" xfId="0" applyFont="1" applyBorder="1" applyAlignment="1">
      <alignmen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vertical="center"/>
    </xf>
    <xf numFmtId="0" fontId="4" fillId="0" borderId="9" xfId="0" applyFont="1" applyBorder="1" applyAlignment="1">
      <alignment vertical="center"/>
    </xf>
    <xf numFmtId="0" fontId="4" fillId="0" borderId="1" xfId="0" applyFont="1" applyBorder="1" applyAlignment="1">
      <alignment vertical="center"/>
    </xf>
    <xf numFmtId="0" fontId="3" fillId="0" borderId="11" xfId="0" applyFont="1" applyBorder="1" applyAlignment="1">
      <alignment vertical="center"/>
    </xf>
    <xf numFmtId="0" fontId="3" fillId="0" borderId="1" xfId="0" applyFont="1" applyBorder="1" applyAlignment="1">
      <alignment horizontal="center" vertical="center"/>
    </xf>
    <xf numFmtId="0" fontId="3" fillId="0" borderId="13" xfId="0" applyFont="1" applyBorder="1" applyAlignment="1">
      <alignment vertical="center"/>
    </xf>
    <xf numFmtId="0" fontId="4" fillId="0" borderId="0" xfId="0" applyFont="1" applyAlignment="1">
      <alignment horizontal="center" vertical="center"/>
    </xf>
    <xf numFmtId="0" fontId="0" fillId="0" borderId="0" xfId="0" applyAlignment="1">
      <alignment vertical="top" wrapText="1"/>
    </xf>
    <xf numFmtId="0" fontId="4" fillId="0" borderId="5"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4" fillId="0" borderId="15"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right" vertical="center" wrapText="1"/>
    </xf>
    <xf numFmtId="0" fontId="3" fillId="0" borderId="1" xfId="0" applyFont="1" applyBorder="1" applyAlignment="1">
      <alignment vertical="center" wrapText="1"/>
    </xf>
    <xf numFmtId="0" fontId="4" fillId="2" borderId="0" xfId="0" applyFont="1" applyFill="1" applyAlignment="1">
      <alignment horizontal="right" vertical="center"/>
    </xf>
    <xf numFmtId="4" fontId="0" fillId="0" borderId="0" xfId="0" applyNumberFormat="1"/>
    <xf numFmtId="4" fontId="4" fillId="0" borderId="3" xfId="0" applyNumberFormat="1" applyFont="1" applyBorder="1" applyAlignment="1">
      <alignment vertical="center"/>
    </xf>
    <xf numFmtId="4" fontId="3" fillId="0" borderId="3" xfId="0" applyNumberFormat="1" applyFont="1" applyBorder="1" applyAlignment="1">
      <alignment vertical="center"/>
    </xf>
    <xf numFmtId="4" fontId="0" fillId="0" borderId="0" xfId="0" applyNumberFormat="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4" fontId="4" fillId="0" borderId="1" xfId="0" applyNumberFormat="1" applyFont="1" applyBorder="1" applyAlignment="1">
      <alignment vertical="center"/>
    </xf>
    <xf numFmtId="4" fontId="4" fillId="0" borderId="10" xfId="0" applyNumberFormat="1" applyFont="1" applyBorder="1" applyAlignment="1">
      <alignment vertical="center"/>
    </xf>
    <xf numFmtId="4" fontId="3" fillId="0" borderId="11" xfId="0" applyNumberFormat="1" applyFont="1" applyBorder="1" applyAlignment="1">
      <alignment vertical="center"/>
    </xf>
    <xf numFmtId="4" fontId="3" fillId="0" borderId="9" xfId="0" applyNumberFormat="1" applyFont="1" applyBorder="1" applyAlignment="1">
      <alignment vertical="center"/>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xf>
    <xf numFmtId="4" fontId="3" fillId="0" borderId="3" xfId="0" applyNumberFormat="1" applyFont="1" applyBorder="1" applyAlignment="1">
      <alignment horizontal="center" vertical="center"/>
    </xf>
    <xf numFmtId="4" fontId="9" fillId="0" borderId="3" xfId="0" applyNumberFormat="1" applyFont="1" applyBorder="1" applyAlignment="1">
      <alignment horizontal="center" vertical="center" wrapText="1"/>
    </xf>
    <xf numFmtId="4" fontId="3" fillId="0" borderId="10" xfId="0" applyNumberFormat="1" applyFont="1" applyBorder="1" applyAlignment="1">
      <alignment horizontal="center" vertical="center"/>
    </xf>
    <xf numFmtId="4" fontId="4" fillId="0" borderId="10" xfId="0" applyNumberFormat="1" applyFont="1" applyBorder="1" applyAlignment="1">
      <alignment horizontal="right" vertical="center"/>
    </xf>
    <xf numFmtId="0" fontId="1" fillId="0" borderId="0" xfId="0" applyFont="1" applyBorder="1" applyAlignment="1">
      <alignment horizontal="right" vertical="center"/>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vertical="center" wrapText="1"/>
    </xf>
    <xf numFmtId="0" fontId="3" fillId="0" borderId="2" xfId="0" applyFont="1" applyBorder="1" applyAlignment="1">
      <alignment vertical="center"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4"/>
  <sheetViews>
    <sheetView workbookViewId="0">
      <selection activeCell="J30" sqref="J30"/>
    </sheetView>
  </sheetViews>
  <sheetFormatPr defaultColWidth="11.42578125" defaultRowHeight="15" x14ac:dyDescent="0.25"/>
  <cols>
    <col min="1" max="1" width="5.7109375" customWidth="1"/>
    <col min="2" max="2" width="4.42578125" bestFit="1" customWidth="1"/>
    <col min="3" max="3" width="58.140625" customWidth="1"/>
    <col min="4" max="5" width="8.42578125" customWidth="1"/>
    <col min="6" max="9" width="9.85546875" customWidth="1"/>
    <col min="10" max="11" width="80.28515625" customWidth="1"/>
  </cols>
  <sheetData>
    <row r="2" spans="2:9" ht="15.75" thickBot="1" x14ac:dyDescent="0.3">
      <c r="B2" s="66" t="s">
        <v>0</v>
      </c>
      <c r="C2" s="66"/>
      <c r="D2" s="4"/>
      <c r="E2" s="4"/>
      <c r="G2" s="67" t="s">
        <v>1</v>
      </c>
      <c r="H2" s="67"/>
      <c r="I2" s="44">
        <v>4</v>
      </c>
    </row>
    <row r="3" spans="2:9" ht="15.75" thickBot="1" x14ac:dyDescent="0.3">
      <c r="B3" s="62" t="s">
        <v>2</v>
      </c>
      <c r="C3" s="62" t="s">
        <v>3</v>
      </c>
      <c r="D3" s="62" t="s">
        <v>4</v>
      </c>
      <c r="E3" s="62" t="s">
        <v>5</v>
      </c>
      <c r="F3" s="68" t="s">
        <v>6</v>
      </c>
      <c r="G3" s="69"/>
      <c r="H3" s="70" t="s">
        <v>24</v>
      </c>
      <c r="I3" s="62" t="s">
        <v>7</v>
      </c>
    </row>
    <row r="4" spans="2:9" ht="15.75" thickBot="1" x14ac:dyDescent="0.3">
      <c r="B4" s="63"/>
      <c r="C4" s="63"/>
      <c r="D4" s="63"/>
      <c r="E4" s="63"/>
      <c r="F4" s="8" t="s">
        <v>8</v>
      </c>
      <c r="G4" s="8" t="s">
        <v>9</v>
      </c>
      <c r="H4" s="71"/>
      <c r="I4" s="63"/>
    </row>
    <row r="5" spans="2:9" x14ac:dyDescent="0.25">
      <c r="B5" s="9" t="s">
        <v>99</v>
      </c>
      <c r="C5" s="11" t="s">
        <v>10</v>
      </c>
      <c r="D5" s="9"/>
      <c r="E5" s="4"/>
      <c r="F5" s="13"/>
      <c r="G5" s="14"/>
      <c r="I5" s="46"/>
    </row>
    <row r="6" spans="2:9" ht="60" x14ac:dyDescent="0.25">
      <c r="B6" s="9"/>
      <c r="C6" s="15" t="s">
        <v>100</v>
      </c>
      <c r="D6" s="16" t="s">
        <v>11</v>
      </c>
      <c r="E6" s="17">
        <v>1</v>
      </c>
      <c r="F6" s="13"/>
      <c r="G6" s="14"/>
      <c r="I6" s="46"/>
    </row>
    <row r="7" spans="2:9" x14ac:dyDescent="0.25">
      <c r="B7" s="9" t="s">
        <v>101</v>
      </c>
      <c r="C7" s="11" t="s">
        <v>12</v>
      </c>
      <c r="D7" s="18"/>
      <c r="E7" s="4"/>
      <c r="F7" s="19"/>
      <c r="G7" s="20"/>
      <c r="I7" s="47"/>
    </row>
    <row r="8" spans="2:9" ht="36" x14ac:dyDescent="0.25">
      <c r="B8" s="9"/>
      <c r="C8" s="15" t="s">
        <v>13</v>
      </c>
      <c r="D8" s="16" t="s">
        <v>11</v>
      </c>
      <c r="E8" s="17">
        <v>1</v>
      </c>
      <c r="F8" s="13"/>
      <c r="G8" s="14"/>
      <c r="I8" s="46"/>
    </row>
    <row r="9" spans="2:9" x14ac:dyDescent="0.25">
      <c r="B9" s="9" t="s">
        <v>102</v>
      </c>
      <c r="C9" s="11" t="s">
        <v>103</v>
      </c>
      <c r="D9" s="18"/>
      <c r="E9" s="4"/>
      <c r="F9" s="19"/>
      <c r="G9" s="20"/>
      <c r="I9" s="47"/>
    </row>
    <row r="10" spans="2:9" ht="36" x14ac:dyDescent="0.25">
      <c r="B10" s="9"/>
      <c r="C10" s="15" t="s">
        <v>104</v>
      </c>
      <c r="D10" s="16" t="s">
        <v>11</v>
      </c>
      <c r="E10" s="17">
        <v>1</v>
      </c>
      <c r="F10" s="13"/>
      <c r="G10" s="14"/>
      <c r="I10" s="46"/>
    </row>
    <row r="11" spans="2:9" x14ac:dyDescent="0.25">
      <c r="B11" s="9"/>
      <c r="C11" s="21"/>
      <c r="D11" s="9"/>
      <c r="E11" s="4"/>
      <c r="F11" s="13"/>
      <c r="G11" s="14"/>
      <c r="I11" s="46"/>
    </row>
    <row r="12" spans="2:9" x14ac:dyDescent="0.25">
      <c r="B12" s="9" t="s">
        <v>105</v>
      </c>
      <c r="C12" s="11" t="s">
        <v>14</v>
      </c>
      <c r="D12" s="18"/>
      <c r="E12" s="4"/>
      <c r="F12" s="19"/>
      <c r="G12" s="20"/>
      <c r="I12" s="47"/>
    </row>
    <row r="13" spans="2:9" x14ac:dyDescent="0.25">
      <c r="B13" s="9"/>
      <c r="C13" s="15" t="s">
        <v>15</v>
      </c>
      <c r="D13" s="16" t="s">
        <v>11</v>
      </c>
      <c r="E13" s="17">
        <v>1</v>
      </c>
      <c r="F13" s="13"/>
      <c r="G13" s="14"/>
      <c r="I13" s="46"/>
    </row>
    <row r="14" spans="2:9" x14ac:dyDescent="0.25">
      <c r="B14" s="9"/>
      <c r="C14" s="21"/>
      <c r="D14" s="9"/>
      <c r="E14" s="4"/>
      <c r="F14" s="13"/>
      <c r="G14" s="14"/>
      <c r="I14" s="46"/>
    </row>
    <row r="15" spans="2:9" ht="24" x14ac:dyDescent="0.25">
      <c r="B15" s="9"/>
      <c r="C15" s="15" t="s">
        <v>106</v>
      </c>
      <c r="D15" s="16" t="s">
        <v>11</v>
      </c>
      <c r="E15" s="17">
        <v>1</v>
      </c>
      <c r="F15" s="13"/>
      <c r="G15" s="14"/>
      <c r="I15" s="46"/>
    </row>
    <row r="16" spans="2:9" x14ac:dyDescent="0.25">
      <c r="B16" s="9"/>
      <c r="C16" s="21"/>
      <c r="D16" s="9"/>
      <c r="E16" s="4"/>
      <c r="F16" s="13"/>
      <c r="G16" s="14"/>
      <c r="I16" s="46"/>
    </row>
    <row r="17" spans="2:9" x14ac:dyDescent="0.25">
      <c r="B17" s="9" t="s">
        <v>107</v>
      </c>
      <c r="C17" s="11" t="s">
        <v>16</v>
      </c>
      <c r="D17" s="18"/>
      <c r="E17" s="4"/>
      <c r="F17" s="19"/>
      <c r="G17" s="20"/>
      <c r="I17" s="47"/>
    </row>
    <row r="18" spans="2:9" ht="24" x14ac:dyDescent="0.25">
      <c r="B18" s="9"/>
      <c r="C18" s="15" t="s">
        <v>17</v>
      </c>
      <c r="D18" s="16" t="s">
        <v>11</v>
      </c>
      <c r="E18" s="17">
        <v>1</v>
      </c>
      <c r="F18" s="13"/>
      <c r="G18" s="14"/>
      <c r="I18" s="46"/>
    </row>
    <row r="19" spans="2:9" ht="24" x14ac:dyDescent="0.25">
      <c r="B19" s="9"/>
      <c r="C19" s="15" t="s">
        <v>108</v>
      </c>
      <c r="D19" s="16" t="s">
        <v>11</v>
      </c>
      <c r="E19" s="17">
        <v>1</v>
      </c>
      <c r="F19" s="13"/>
      <c r="G19" s="14"/>
      <c r="I19" s="46"/>
    </row>
    <row r="20" spans="2:9" x14ac:dyDescent="0.25">
      <c r="B20" s="9"/>
      <c r="C20" s="21"/>
      <c r="D20" s="9"/>
      <c r="E20" s="4"/>
      <c r="F20" s="13"/>
      <c r="G20" s="14"/>
      <c r="I20" s="46"/>
    </row>
    <row r="21" spans="2:9" x14ac:dyDescent="0.25">
      <c r="B21" s="9" t="s">
        <v>109</v>
      </c>
      <c r="C21" s="11" t="s">
        <v>18</v>
      </c>
      <c r="D21" s="18"/>
      <c r="E21" s="4"/>
      <c r="F21" s="19"/>
      <c r="G21" s="20"/>
      <c r="I21" s="47"/>
    </row>
    <row r="22" spans="2:9" ht="24" x14ac:dyDescent="0.25">
      <c r="B22" s="9"/>
      <c r="C22" s="15" t="s">
        <v>110</v>
      </c>
      <c r="D22" s="16" t="s">
        <v>11</v>
      </c>
      <c r="E22" s="17">
        <v>1</v>
      </c>
      <c r="F22" s="13"/>
      <c r="G22" s="14"/>
      <c r="I22" s="46"/>
    </row>
    <row r="23" spans="2:9" x14ac:dyDescent="0.25">
      <c r="B23" s="9"/>
      <c r="C23" s="21"/>
      <c r="D23" s="9"/>
      <c r="E23" s="4"/>
      <c r="F23" s="13"/>
      <c r="G23" s="14"/>
      <c r="I23" s="46"/>
    </row>
    <row r="24" spans="2:9" x14ac:dyDescent="0.25">
      <c r="B24" s="9" t="s">
        <v>111</v>
      </c>
      <c r="C24" s="11" t="s">
        <v>19</v>
      </c>
      <c r="D24" s="18"/>
      <c r="E24" s="4"/>
      <c r="F24" s="19"/>
      <c r="G24" s="20"/>
      <c r="I24" s="47"/>
    </row>
    <row r="25" spans="2:9" ht="24" x14ac:dyDescent="0.25">
      <c r="B25" s="9"/>
      <c r="C25" s="15" t="s">
        <v>20</v>
      </c>
      <c r="D25" s="16" t="s">
        <v>11</v>
      </c>
      <c r="E25" s="17">
        <v>1</v>
      </c>
      <c r="F25" s="13"/>
      <c r="G25" s="14"/>
      <c r="I25" s="46"/>
    </row>
    <row r="26" spans="2:9" x14ac:dyDescent="0.25">
      <c r="B26" s="9"/>
      <c r="C26" s="21"/>
      <c r="D26" s="9"/>
      <c r="E26" s="4"/>
      <c r="F26" s="13"/>
      <c r="G26" s="14"/>
      <c r="I26" s="46"/>
    </row>
    <row r="27" spans="2:9" x14ac:dyDescent="0.25">
      <c r="B27" s="9" t="s">
        <v>112</v>
      </c>
      <c r="C27" s="11" t="s">
        <v>113</v>
      </c>
      <c r="D27" s="18"/>
      <c r="E27" s="4"/>
      <c r="F27" s="19"/>
      <c r="G27" s="20"/>
      <c r="I27" s="47"/>
    </row>
    <row r="28" spans="2:9" x14ac:dyDescent="0.25">
      <c r="B28" s="9"/>
      <c r="C28" s="15" t="s">
        <v>114</v>
      </c>
      <c r="D28" s="16" t="s">
        <v>11</v>
      </c>
      <c r="E28" s="17">
        <v>1</v>
      </c>
      <c r="F28" s="13"/>
      <c r="G28" s="14"/>
      <c r="I28" s="46"/>
    </row>
    <row r="29" spans="2:9" x14ac:dyDescent="0.25">
      <c r="B29" s="9"/>
      <c r="C29" s="10"/>
      <c r="D29" s="16"/>
      <c r="E29" s="10"/>
      <c r="F29" s="13"/>
      <c r="G29" s="14"/>
      <c r="I29" s="46"/>
    </row>
    <row r="30" spans="2:9" x14ac:dyDescent="0.25">
      <c r="B30" s="9" t="s">
        <v>115</v>
      </c>
      <c r="C30" s="11" t="s">
        <v>21</v>
      </c>
      <c r="D30" s="18"/>
      <c r="E30" s="4"/>
      <c r="F30" s="19"/>
      <c r="G30" s="20"/>
      <c r="I30" s="47"/>
    </row>
    <row r="31" spans="2:9" ht="24" x14ac:dyDescent="0.25">
      <c r="B31" s="9"/>
      <c r="C31" s="15" t="s">
        <v>116</v>
      </c>
      <c r="D31" s="16" t="s">
        <v>11</v>
      </c>
      <c r="E31" s="17">
        <v>1</v>
      </c>
      <c r="F31" s="13"/>
      <c r="G31" s="14"/>
      <c r="I31" s="50">
        <v>22500</v>
      </c>
    </row>
    <row r="32" spans="2:9" x14ac:dyDescent="0.25">
      <c r="B32" s="9" t="s">
        <v>117</v>
      </c>
      <c r="C32" s="11" t="s">
        <v>22</v>
      </c>
      <c r="D32" s="9"/>
      <c r="E32" s="4"/>
      <c r="F32" s="13"/>
      <c r="G32" s="14"/>
      <c r="I32" s="46"/>
    </row>
    <row r="33" spans="2:9" ht="24.75" thickBot="1" x14ac:dyDescent="0.3">
      <c r="B33" s="22"/>
      <c r="C33" s="23" t="s">
        <v>118</v>
      </c>
      <c r="D33" s="24" t="s">
        <v>11</v>
      </c>
      <c r="E33" s="25">
        <v>1</v>
      </c>
      <c r="F33" s="26"/>
      <c r="G33" s="27"/>
      <c r="H33" s="28"/>
      <c r="I33" s="60">
        <v>12000</v>
      </c>
    </row>
    <row r="34" spans="2:9" ht="15.75" thickBot="1" x14ac:dyDescent="0.3">
      <c r="B34" s="64" t="s">
        <v>119</v>
      </c>
      <c r="C34" s="65"/>
      <c r="D34" s="65"/>
      <c r="E34" s="30"/>
      <c r="F34" s="5"/>
      <c r="G34" s="5"/>
      <c r="H34" s="29"/>
      <c r="I34" s="54">
        <f>SUM(I6:I33)</f>
        <v>34500</v>
      </c>
    </row>
  </sheetData>
  <mergeCells count="10">
    <mergeCell ref="I3:I4"/>
    <mergeCell ref="B34:D34"/>
    <mergeCell ref="B2:C2"/>
    <mergeCell ref="G2:H2"/>
    <mergeCell ref="B3:B4"/>
    <mergeCell ref="C3:C4"/>
    <mergeCell ref="D3:D4"/>
    <mergeCell ref="E3:E4"/>
    <mergeCell ref="F3:G3"/>
    <mergeCell ref="H3:H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workbookViewId="0">
      <selection activeCell="I6" sqref="I6:I33"/>
    </sheetView>
  </sheetViews>
  <sheetFormatPr defaultColWidth="11.42578125" defaultRowHeight="15" x14ac:dyDescent="0.25"/>
  <cols>
    <col min="1" max="1" width="4.85546875" customWidth="1"/>
    <col min="2" max="2" width="4.42578125" bestFit="1" customWidth="1"/>
    <col min="3" max="3" width="58.140625" customWidth="1"/>
    <col min="4" max="5" width="8.42578125" customWidth="1"/>
    <col min="6" max="9" width="9.85546875" customWidth="1"/>
    <col min="10" max="11" width="80.28515625" customWidth="1"/>
  </cols>
  <sheetData>
    <row r="2" spans="2:9" ht="15.75" thickBot="1" x14ac:dyDescent="0.3">
      <c r="B2" s="66" t="s">
        <v>23</v>
      </c>
      <c r="C2" s="66"/>
      <c r="D2" s="4"/>
      <c r="E2" s="4"/>
      <c r="G2" s="66" t="s">
        <v>1</v>
      </c>
      <c r="H2" s="66"/>
      <c r="I2" s="44">
        <f>BILL!I2</f>
        <v>4</v>
      </c>
    </row>
    <row r="3" spans="2:9" ht="15.75" thickBot="1" x14ac:dyDescent="0.3">
      <c r="B3" s="62" t="s">
        <v>2</v>
      </c>
      <c r="C3" s="62" t="s">
        <v>3</v>
      </c>
      <c r="D3" s="62" t="s">
        <v>4</v>
      </c>
      <c r="E3" s="62" t="s">
        <v>5</v>
      </c>
      <c r="F3" s="68" t="s">
        <v>6</v>
      </c>
      <c r="G3" s="69"/>
      <c r="H3" s="70" t="s">
        <v>24</v>
      </c>
      <c r="I3" s="62" t="s">
        <v>7</v>
      </c>
    </row>
    <row r="4" spans="2:9" ht="15.75" thickBot="1" x14ac:dyDescent="0.3">
      <c r="B4" s="63"/>
      <c r="C4" s="63"/>
      <c r="D4" s="63"/>
      <c r="E4" s="63"/>
      <c r="F4" s="8" t="s">
        <v>8</v>
      </c>
      <c r="G4" s="8" t="s">
        <v>9</v>
      </c>
      <c r="H4" s="71"/>
      <c r="I4" s="63"/>
    </row>
    <row r="5" spans="2:9" x14ac:dyDescent="0.25">
      <c r="B5" s="9" t="s">
        <v>120</v>
      </c>
      <c r="C5" s="15" t="s">
        <v>121</v>
      </c>
      <c r="D5" s="9"/>
      <c r="E5" s="4"/>
      <c r="F5" s="13"/>
      <c r="G5" s="14"/>
      <c r="I5" s="13"/>
    </row>
    <row r="6" spans="2:9" ht="24" x14ac:dyDescent="0.25">
      <c r="B6" s="9" t="s">
        <v>25</v>
      </c>
      <c r="C6" s="15" t="s">
        <v>122</v>
      </c>
      <c r="D6" s="13" t="s">
        <v>26</v>
      </c>
      <c r="E6" s="32">
        <f>I2</f>
        <v>4</v>
      </c>
      <c r="F6" s="13"/>
      <c r="G6" s="14"/>
      <c r="H6" s="6"/>
      <c r="I6" s="46"/>
    </row>
    <row r="7" spans="2:9" x14ac:dyDescent="0.25">
      <c r="B7" s="9"/>
      <c r="C7" s="10"/>
      <c r="D7" s="16"/>
      <c r="E7" s="10"/>
      <c r="F7" s="13"/>
      <c r="G7" s="14"/>
      <c r="I7" s="46"/>
    </row>
    <row r="8" spans="2:9" ht="24" x14ac:dyDescent="0.25">
      <c r="B8" s="9" t="s">
        <v>27</v>
      </c>
      <c r="C8" s="15" t="s">
        <v>123</v>
      </c>
      <c r="D8" s="9" t="s">
        <v>26</v>
      </c>
      <c r="E8" s="32">
        <f>I2</f>
        <v>4</v>
      </c>
      <c r="F8" s="13"/>
      <c r="G8" s="14"/>
      <c r="I8" s="46"/>
    </row>
    <row r="9" spans="2:9" x14ac:dyDescent="0.25">
      <c r="B9" s="9"/>
      <c r="C9" s="10"/>
      <c r="D9" s="9"/>
      <c r="E9" s="4"/>
      <c r="F9" s="13"/>
      <c r="G9" s="14"/>
      <c r="I9" s="46"/>
    </row>
    <row r="10" spans="2:9" ht="36" x14ac:dyDescent="0.25">
      <c r="B10" s="9" t="s">
        <v>28</v>
      </c>
      <c r="C10" s="15" t="s">
        <v>124</v>
      </c>
      <c r="D10" s="16" t="s">
        <v>26</v>
      </c>
      <c r="E10" s="32">
        <f>I2</f>
        <v>4</v>
      </c>
      <c r="F10" s="13"/>
      <c r="G10" s="14"/>
      <c r="I10" s="46"/>
    </row>
    <row r="11" spans="2:9" x14ac:dyDescent="0.25">
      <c r="B11" s="9"/>
      <c r="C11" s="10"/>
      <c r="D11" s="18"/>
      <c r="E11" s="4"/>
      <c r="F11" s="13"/>
      <c r="G11" s="14"/>
      <c r="I11" s="46"/>
    </row>
    <row r="12" spans="2:9" ht="48" x14ac:dyDescent="0.25">
      <c r="B12" s="9" t="s">
        <v>125</v>
      </c>
      <c r="C12" s="15" t="s">
        <v>126</v>
      </c>
      <c r="D12" s="9" t="s">
        <v>26</v>
      </c>
      <c r="E12" s="32">
        <f>I2</f>
        <v>4</v>
      </c>
      <c r="F12" s="19"/>
      <c r="G12" s="20"/>
      <c r="I12" s="47"/>
    </row>
    <row r="13" spans="2:9" x14ac:dyDescent="0.25">
      <c r="B13" s="9"/>
      <c r="C13" s="15"/>
      <c r="D13" s="9"/>
      <c r="E13" s="32"/>
      <c r="F13" s="19"/>
      <c r="G13" s="20"/>
      <c r="H13" s="6"/>
      <c r="I13" s="47"/>
    </row>
    <row r="14" spans="2:9" ht="24" x14ac:dyDescent="0.25">
      <c r="B14" s="9" t="s">
        <v>127</v>
      </c>
      <c r="C14" s="15" t="s">
        <v>128</v>
      </c>
      <c r="D14" s="9" t="s">
        <v>26</v>
      </c>
      <c r="E14" s="32">
        <f>I2</f>
        <v>4</v>
      </c>
      <c r="F14" s="19"/>
      <c r="G14" s="20"/>
      <c r="H14" s="6"/>
      <c r="I14" s="47"/>
    </row>
    <row r="15" spans="2:9" x14ac:dyDescent="0.25">
      <c r="B15" s="9"/>
      <c r="C15" s="10"/>
      <c r="D15" s="16"/>
      <c r="E15" s="10"/>
      <c r="F15" s="13"/>
      <c r="G15" s="14"/>
      <c r="I15" s="46"/>
    </row>
    <row r="16" spans="2:9" ht="36" x14ac:dyDescent="0.25">
      <c r="B16" s="9" t="s">
        <v>129</v>
      </c>
      <c r="C16" s="15" t="s">
        <v>130</v>
      </c>
      <c r="D16" s="16" t="s">
        <v>26</v>
      </c>
      <c r="E16" s="32">
        <f>I2</f>
        <v>4</v>
      </c>
      <c r="F16" s="13"/>
      <c r="G16" s="14"/>
      <c r="H16" s="4"/>
      <c r="I16" s="46"/>
    </row>
    <row r="17" spans="2:9" x14ac:dyDescent="0.25">
      <c r="B17" s="9"/>
      <c r="C17" s="33"/>
      <c r="D17" s="9"/>
      <c r="E17" s="4"/>
      <c r="F17" s="13"/>
      <c r="G17" s="14"/>
      <c r="I17" s="46"/>
    </row>
    <row r="18" spans="2:9" ht="24" x14ac:dyDescent="0.25">
      <c r="B18" s="9" t="s">
        <v>131</v>
      </c>
      <c r="C18" s="15" t="s">
        <v>29</v>
      </c>
      <c r="D18" s="9" t="s">
        <v>132</v>
      </c>
      <c r="E18" s="32" t="s">
        <v>30</v>
      </c>
      <c r="F18" s="13"/>
      <c r="G18" s="14"/>
      <c r="H18" s="4"/>
      <c r="I18" s="46" t="s">
        <v>31</v>
      </c>
    </row>
    <row r="19" spans="2:9" x14ac:dyDescent="0.25">
      <c r="B19" s="9"/>
      <c r="C19" s="33"/>
      <c r="D19" s="9"/>
      <c r="E19" s="10"/>
      <c r="F19" s="13"/>
      <c r="G19" s="14"/>
      <c r="H19" s="4"/>
      <c r="I19" s="46"/>
    </row>
    <row r="20" spans="2:9" x14ac:dyDescent="0.25">
      <c r="B20" s="9" t="s">
        <v>133</v>
      </c>
      <c r="C20" s="15" t="s">
        <v>32</v>
      </c>
      <c r="D20" s="9" t="s">
        <v>132</v>
      </c>
      <c r="E20" s="32" t="s">
        <v>30</v>
      </c>
      <c r="F20" s="13"/>
      <c r="G20" s="14"/>
      <c r="H20" s="4"/>
      <c r="I20" s="46" t="s">
        <v>31</v>
      </c>
    </row>
    <row r="21" spans="2:9" x14ac:dyDescent="0.25">
      <c r="B21" s="9"/>
      <c r="C21" s="33"/>
      <c r="D21" s="9"/>
      <c r="E21" s="10"/>
      <c r="F21" s="13"/>
      <c r="G21" s="14"/>
      <c r="H21" s="4"/>
      <c r="I21" s="46"/>
    </row>
    <row r="22" spans="2:9" x14ac:dyDescent="0.25">
      <c r="B22" s="9" t="s">
        <v>134</v>
      </c>
      <c r="C22" s="15" t="s">
        <v>33</v>
      </c>
      <c r="D22" s="9" t="s">
        <v>132</v>
      </c>
      <c r="E22" s="32" t="s">
        <v>30</v>
      </c>
      <c r="F22" s="13"/>
      <c r="G22" s="14"/>
      <c r="H22" s="4"/>
      <c r="I22" s="46" t="s">
        <v>31</v>
      </c>
    </row>
    <row r="23" spans="2:9" x14ac:dyDescent="0.25">
      <c r="B23" s="9"/>
      <c r="C23" s="33"/>
      <c r="D23" s="9"/>
      <c r="E23" s="4"/>
      <c r="F23" s="19"/>
      <c r="G23" s="20"/>
      <c r="H23" s="4"/>
      <c r="I23" s="47"/>
    </row>
    <row r="24" spans="2:9" x14ac:dyDescent="0.25">
      <c r="B24" s="9" t="s">
        <v>135</v>
      </c>
      <c r="C24" s="15" t="s">
        <v>34</v>
      </c>
      <c r="D24" s="9" t="s">
        <v>132</v>
      </c>
      <c r="E24" s="32" t="s">
        <v>30</v>
      </c>
      <c r="F24" s="13"/>
      <c r="G24" s="14"/>
      <c r="H24" s="4"/>
      <c r="I24" s="46" t="s">
        <v>31</v>
      </c>
    </row>
    <row r="25" spans="2:9" x14ac:dyDescent="0.25">
      <c r="B25" s="9"/>
      <c r="C25" s="33"/>
      <c r="D25" s="9"/>
      <c r="E25" s="4"/>
      <c r="F25" s="13"/>
      <c r="G25" s="14"/>
      <c r="H25" s="4"/>
      <c r="I25" s="46"/>
    </row>
    <row r="26" spans="2:9" ht="24" x14ac:dyDescent="0.25">
      <c r="B26" s="9" t="s">
        <v>136</v>
      </c>
      <c r="C26" s="15" t="s">
        <v>35</v>
      </c>
      <c r="D26" s="9" t="s">
        <v>132</v>
      </c>
      <c r="E26" s="32" t="s">
        <v>30</v>
      </c>
      <c r="F26" s="13"/>
      <c r="G26" s="14"/>
      <c r="H26" s="4"/>
      <c r="I26" s="46" t="s">
        <v>31</v>
      </c>
    </row>
    <row r="27" spans="2:9" x14ac:dyDescent="0.25">
      <c r="B27" s="9"/>
      <c r="C27" s="33"/>
      <c r="D27" s="9"/>
      <c r="E27" s="4"/>
      <c r="F27" s="13"/>
      <c r="G27" s="14"/>
      <c r="I27" s="46"/>
    </row>
    <row r="28" spans="2:9" x14ac:dyDescent="0.25">
      <c r="B28" s="12"/>
      <c r="C28" s="10"/>
      <c r="D28" s="9"/>
      <c r="E28" s="4"/>
      <c r="F28" s="13"/>
      <c r="G28" s="14"/>
      <c r="H28" s="4"/>
      <c r="I28" s="46"/>
    </row>
    <row r="29" spans="2:9" x14ac:dyDescent="0.25">
      <c r="B29" s="9"/>
      <c r="C29" s="33"/>
      <c r="D29" s="9"/>
      <c r="E29" s="4"/>
      <c r="F29" s="13"/>
      <c r="G29" s="14"/>
      <c r="I29" s="46"/>
    </row>
    <row r="30" spans="2:9" x14ac:dyDescent="0.25">
      <c r="B30" s="9"/>
      <c r="C30" s="33"/>
      <c r="D30" s="18"/>
      <c r="E30" s="4"/>
      <c r="F30" s="19"/>
      <c r="G30" s="20"/>
      <c r="I30" s="47"/>
    </row>
    <row r="31" spans="2:9" x14ac:dyDescent="0.25">
      <c r="B31" s="9"/>
      <c r="C31" s="33"/>
      <c r="D31" s="18"/>
      <c r="E31" s="4"/>
      <c r="F31" s="19"/>
      <c r="G31" s="20"/>
      <c r="I31" s="47"/>
    </row>
    <row r="32" spans="2:9" ht="15.75" thickBot="1" x14ac:dyDescent="0.3">
      <c r="B32" s="22"/>
      <c r="C32" s="23"/>
      <c r="D32" s="24"/>
      <c r="E32" s="25"/>
      <c r="F32" s="26"/>
      <c r="G32" s="27"/>
      <c r="H32" s="28"/>
      <c r="I32" s="52"/>
    </row>
    <row r="33" spans="2:9" ht="15.75" thickBot="1" x14ac:dyDescent="0.3">
      <c r="B33" s="64" t="s">
        <v>41</v>
      </c>
      <c r="C33" s="65"/>
      <c r="D33" s="65"/>
      <c r="E33" s="30"/>
      <c r="F33" s="5"/>
      <c r="G33" s="5"/>
      <c r="H33" s="29"/>
      <c r="I33" s="54">
        <f>SUM(I6:I30)</f>
        <v>0</v>
      </c>
    </row>
  </sheetData>
  <mergeCells count="10">
    <mergeCell ref="I3:I4"/>
    <mergeCell ref="B33:D33"/>
    <mergeCell ref="B2:C2"/>
    <mergeCell ref="G2:H2"/>
    <mergeCell ref="B3:B4"/>
    <mergeCell ref="C3:C4"/>
    <mergeCell ref="D3:D4"/>
    <mergeCell ref="E3:E4"/>
    <mergeCell ref="F3:G3"/>
    <mergeCell ref="H3:H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2"/>
  <sheetViews>
    <sheetView workbookViewId="0">
      <selection activeCell="I6" sqref="I6:I22"/>
    </sheetView>
  </sheetViews>
  <sheetFormatPr defaultColWidth="11.42578125" defaultRowHeight="15" x14ac:dyDescent="0.25"/>
  <cols>
    <col min="1" max="1" width="5" customWidth="1"/>
    <col min="2" max="2" width="4.42578125" bestFit="1" customWidth="1"/>
    <col min="3" max="3" width="58.140625" customWidth="1"/>
    <col min="4" max="5" width="8.42578125" customWidth="1"/>
    <col min="6" max="9" width="9.85546875" customWidth="1"/>
    <col min="10" max="11" width="80.28515625" customWidth="1"/>
  </cols>
  <sheetData>
    <row r="2" spans="2:9" ht="15.75" thickBot="1" x14ac:dyDescent="0.3">
      <c r="B2" s="66" t="s">
        <v>42</v>
      </c>
      <c r="C2" s="66"/>
      <c r="D2" s="4"/>
      <c r="E2" s="4"/>
      <c r="G2" s="67" t="s">
        <v>1</v>
      </c>
      <c r="H2" s="67"/>
      <c r="I2" s="44">
        <f>BILL!I2</f>
        <v>4</v>
      </c>
    </row>
    <row r="3" spans="2:9" ht="15.75" thickBot="1" x14ac:dyDescent="0.3">
      <c r="B3" s="62" t="s">
        <v>2</v>
      </c>
      <c r="C3" s="62" t="s">
        <v>3</v>
      </c>
      <c r="D3" s="62" t="s">
        <v>4</v>
      </c>
      <c r="E3" s="62" t="s">
        <v>5</v>
      </c>
      <c r="F3" s="68" t="s">
        <v>6</v>
      </c>
      <c r="G3" s="69"/>
      <c r="H3" s="70" t="s">
        <v>24</v>
      </c>
      <c r="I3" s="62" t="s">
        <v>7</v>
      </c>
    </row>
    <row r="4" spans="2:9" ht="15.75" thickBot="1" x14ac:dyDescent="0.3">
      <c r="B4" s="63"/>
      <c r="C4" s="63"/>
      <c r="D4" s="63"/>
      <c r="E4" s="63"/>
      <c r="F4" s="8" t="s">
        <v>8</v>
      </c>
      <c r="G4" s="8" t="s">
        <v>9</v>
      </c>
      <c r="H4" s="71"/>
      <c r="I4" s="63"/>
    </row>
    <row r="5" spans="2:9" x14ac:dyDescent="0.25">
      <c r="B5" s="9"/>
      <c r="C5" s="33"/>
      <c r="D5" s="9"/>
      <c r="E5" s="4"/>
      <c r="F5" s="13"/>
      <c r="G5" s="14"/>
      <c r="I5" s="13"/>
    </row>
    <row r="6" spans="2:9" ht="72" x14ac:dyDescent="0.25">
      <c r="B6" s="9" t="s">
        <v>137</v>
      </c>
      <c r="C6" s="15" t="s">
        <v>138</v>
      </c>
      <c r="D6" s="16" t="s">
        <v>26</v>
      </c>
      <c r="E6" s="17">
        <f>I2</f>
        <v>4</v>
      </c>
      <c r="F6" s="13"/>
      <c r="G6" s="14"/>
      <c r="I6" s="46"/>
    </row>
    <row r="7" spans="2:9" x14ac:dyDescent="0.25">
      <c r="B7" s="9"/>
      <c r="C7" s="33"/>
      <c r="D7" s="9"/>
      <c r="E7" s="4"/>
      <c r="F7" s="13"/>
      <c r="G7" s="14"/>
      <c r="I7" s="46"/>
    </row>
    <row r="8" spans="2:9" x14ac:dyDescent="0.25">
      <c r="B8" s="9" t="s">
        <v>139</v>
      </c>
      <c r="C8" s="15" t="s">
        <v>140</v>
      </c>
      <c r="D8" s="9" t="s">
        <v>11</v>
      </c>
      <c r="E8" s="32">
        <v>1</v>
      </c>
      <c r="F8" s="13"/>
      <c r="G8" s="14"/>
      <c r="I8" s="46"/>
    </row>
    <row r="9" spans="2:9" x14ac:dyDescent="0.25">
      <c r="B9" s="9"/>
      <c r="C9" s="33"/>
      <c r="D9" s="16"/>
      <c r="E9" s="10"/>
      <c r="F9" s="13"/>
      <c r="G9" s="14"/>
      <c r="I9" s="46"/>
    </row>
    <row r="10" spans="2:9" x14ac:dyDescent="0.25">
      <c r="B10" s="9" t="s">
        <v>141</v>
      </c>
      <c r="C10" s="15" t="s">
        <v>43</v>
      </c>
      <c r="D10" s="9" t="s">
        <v>26</v>
      </c>
      <c r="E10" s="17">
        <f>I2</f>
        <v>4</v>
      </c>
      <c r="F10" s="13"/>
      <c r="G10" s="14"/>
      <c r="I10" s="46"/>
    </row>
    <row r="11" spans="2:9" x14ac:dyDescent="0.25">
      <c r="B11" s="9"/>
      <c r="C11" s="33"/>
      <c r="D11" s="18"/>
      <c r="E11" s="4"/>
      <c r="F11" s="19"/>
      <c r="G11" s="20"/>
      <c r="I11" s="47"/>
    </row>
    <row r="12" spans="2:9" x14ac:dyDescent="0.25">
      <c r="B12" s="9" t="s">
        <v>142</v>
      </c>
      <c r="C12" s="15" t="s">
        <v>143</v>
      </c>
      <c r="D12" s="16" t="s">
        <v>11</v>
      </c>
      <c r="E12" s="17">
        <f>I2</f>
        <v>4</v>
      </c>
      <c r="F12" s="13"/>
      <c r="G12" s="14"/>
      <c r="I12" s="46"/>
    </row>
    <row r="13" spans="2:9" x14ac:dyDescent="0.25">
      <c r="B13" s="9"/>
      <c r="C13" s="33"/>
      <c r="D13" s="9"/>
      <c r="E13" s="4"/>
      <c r="F13" s="13"/>
      <c r="G13" s="14"/>
      <c r="I13" s="46"/>
    </row>
    <row r="14" spans="2:9" ht="36" x14ac:dyDescent="0.25">
      <c r="B14" s="9" t="s">
        <v>144</v>
      </c>
      <c r="C14" s="15" t="s">
        <v>145</v>
      </c>
      <c r="D14" s="9" t="s">
        <v>26</v>
      </c>
      <c r="E14" s="17">
        <f>9*I2</f>
        <v>36</v>
      </c>
      <c r="F14" s="13"/>
      <c r="G14" s="14"/>
      <c r="H14" s="4"/>
      <c r="I14" s="46"/>
    </row>
    <row r="15" spans="2:9" x14ac:dyDescent="0.25">
      <c r="B15" s="9"/>
      <c r="C15" s="33"/>
      <c r="D15" s="9"/>
      <c r="E15" s="10"/>
      <c r="F15" s="13"/>
      <c r="G15" s="14"/>
      <c r="H15" s="4"/>
      <c r="I15" s="46"/>
    </row>
    <row r="16" spans="2:9" ht="36" x14ac:dyDescent="0.25">
      <c r="B16" s="9" t="s">
        <v>146</v>
      </c>
      <c r="C16" s="15" t="s">
        <v>44</v>
      </c>
      <c r="D16" s="9" t="s">
        <v>26</v>
      </c>
      <c r="E16" s="17">
        <f>I2</f>
        <v>4</v>
      </c>
      <c r="F16" s="13"/>
      <c r="G16" s="14"/>
      <c r="H16" s="4"/>
      <c r="I16" s="46"/>
    </row>
    <row r="17" spans="2:9" x14ac:dyDescent="0.25">
      <c r="B17" s="9"/>
      <c r="C17" s="33"/>
      <c r="D17" s="18"/>
      <c r="E17" s="4"/>
      <c r="F17" s="19"/>
      <c r="G17" s="20"/>
      <c r="I17" s="47"/>
    </row>
    <row r="18" spans="2:9" x14ac:dyDescent="0.25">
      <c r="B18" s="9"/>
      <c r="C18" s="33"/>
      <c r="D18" s="16"/>
      <c r="E18" s="10"/>
      <c r="F18" s="13"/>
      <c r="G18" s="14"/>
      <c r="I18" s="46"/>
    </row>
    <row r="19" spans="2:9" x14ac:dyDescent="0.25">
      <c r="B19" s="9"/>
      <c r="C19" s="33"/>
      <c r="D19" s="9"/>
      <c r="E19" s="4"/>
      <c r="F19" s="13"/>
      <c r="G19" s="14"/>
      <c r="I19" s="46"/>
    </row>
    <row r="20" spans="2:9" x14ac:dyDescent="0.25">
      <c r="B20" s="9"/>
      <c r="C20" s="33"/>
      <c r="D20" s="18"/>
      <c r="E20" s="4"/>
      <c r="F20" s="19"/>
      <c r="G20" s="20"/>
      <c r="I20" s="47"/>
    </row>
    <row r="21" spans="2:9" ht="15.75" thickBot="1" x14ac:dyDescent="0.3">
      <c r="B21" s="22"/>
      <c r="C21" s="23"/>
      <c r="D21" s="24"/>
      <c r="E21" s="25"/>
      <c r="F21" s="26"/>
      <c r="G21" s="27"/>
      <c r="H21" s="28"/>
      <c r="I21" s="52"/>
    </row>
    <row r="22" spans="2:9" ht="15.75" thickBot="1" x14ac:dyDescent="0.3">
      <c r="B22" s="64" t="s">
        <v>45</v>
      </c>
      <c r="C22" s="65"/>
      <c r="D22" s="65"/>
      <c r="E22" s="30"/>
      <c r="F22" s="5"/>
      <c r="G22" s="5"/>
      <c r="H22" s="29"/>
      <c r="I22" s="54">
        <f>SUM(I6:I16)</f>
        <v>0</v>
      </c>
    </row>
  </sheetData>
  <mergeCells count="10">
    <mergeCell ref="I3:I4"/>
    <mergeCell ref="B22:D22"/>
    <mergeCell ref="B2:C2"/>
    <mergeCell ref="G2:H2"/>
    <mergeCell ref="B3:B4"/>
    <mergeCell ref="C3:C4"/>
    <mergeCell ref="D3:D4"/>
    <mergeCell ref="E3:E4"/>
    <mergeCell ref="F3:G3"/>
    <mergeCell ref="H3:H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43"/>
  <sheetViews>
    <sheetView topLeftCell="A2" workbookViewId="0">
      <selection activeCell="I6" sqref="I6:I43"/>
    </sheetView>
  </sheetViews>
  <sheetFormatPr defaultColWidth="11.42578125" defaultRowHeight="15" x14ac:dyDescent="0.25"/>
  <cols>
    <col min="1" max="1" width="5.140625" customWidth="1"/>
    <col min="2" max="2" width="4.42578125" bestFit="1" customWidth="1"/>
    <col min="3" max="3" width="58.140625" customWidth="1"/>
    <col min="4" max="5" width="8.42578125" customWidth="1"/>
    <col min="6" max="9" width="9.85546875" customWidth="1"/>
    <col min="10" max="11" width="80.28515625" customWidth="1"/>
  </cols>
  <sheetData>
    <row r="3" spans="2:9" ht="15.75" thickBot="1" x14ac:dyDescent="0.3">
      <c r="B3" s="66" t="s">
        <v>46</v>
      </c>
      <c r="C3" s="66"/>
      <c r="D3" s="66"/>
      <c r="E3" s="4"/>
      <c r="G3" s="67" t="s">
        <v>1</v>
      </c>
      <c r="H3" s="67"/>
      <c r="I3" s="44">
        <f>BILL!I2</f>
        <v>4</v>
      </c>
    </row>
    <row r="4" spans="2:9" ht="15.75" thickBot="1" x14ac:dyDescent="0.3">
      <c r="B4" s="62" t="s">
        <v>2</v>
      </c>
      <c r="C4" s="72" t="s">
        <v>3</v>
      </c>
      <c r="D4" s="62" t="s">
        <v>4</v>
      </c>
      <c r="E4" s="62" t="s">
        <v>5</v>
      </c>
      <c r="F4" s="68" t="s">
        <v>6</v>
      </c>
      <c r="G4" s="69"/>
      <c r="H4" s="70" t="s">
        <v>24</v>
      </c>
      <c r="I4" s="62" t="s">
        <v>7</v>
      </c>
    </row>
    <row r="5" spans="2:9" ht="15.75" thickBot="1" x14ac:dyDescent="0.3">
      <c r="B5" s="63"/>
      <c r="C5" s="73"/>
      <c r="D5" s="63"/>
      <c r="E5" s="63"/>
      <c r="F5" s="8" t="s">
        <v>8</v>
      </c>
      <c r="G5" s="8" t="s">
        <v>9</v>
      </c>
      <c r="H5" s="71"/>
      <c r="I5" s="63"/>
    </row>
    <row r="6" spans="2:9" ht="24" x14ac:dyDescent="0.25">
      <c r="B6" s="9" t="s">
        <v>147</v>
      </c>
      <c r="C6" s="15" t="s">
        <v>36</v>
      </c>
      <c r="D6" s="16"/>
      <c r="E6" s="10"/>
      <c r="F6" s="13"/>
      <c r="G6" s="14"/>
      <c r="I6" s="46"/>
    </row>
    <row r="7" spans="2:9" x14ac:dyDescent="0.25">
      <c r="B7" s="9" t="s">
        <v>148</v>
      </c>
      <c r="C7" s="15" t="s">
        <v>37</v>
      </c>
      <c r="D7" s="9" t="s">
        <v>38</v>
      </c>
      <c r="E7" s="32">
        <f>2*I3</f>
        <v>8</v>
      </c>
      <c r="F7" s="13"/>
      <c r="G7" s="14"/>
      <c r="I7" s="46"/>
    </row>
    <row r="8" spans="2:9" x14ac:dyDescent="0.25">
      <c r="B8" s="9"/>
      <c r="C8" s="33"/>
      <c r="D8" s="16"/>
      <c r="E8" s="10"/>
      <c r="F8" s="13"/>
      <c r="G8" s="14"/>
      <c r="I8" s="46"/>
    </row>
    <row r="9" spans="2:9" x14ac:dyDescent="0.25">
      <c r="B9" s="9" t="s">
        <v>149</v>
      </c>
      <c r="C9" s="15" t="s">
        <v>39</v>
      </c>
      <c r="D9" s="9" t="s">
        <v>26</v>
      </c>
      <c r="E9" s="32">
        <f>2*I3</f>
        <v>8</v>
      </c>
      <c r="F9" s="13"/>
      <c r="G9" s="14"/>
      <c r="I9" s="46"/>
    </row>
    <row r="10" spans="2:9" x14ac:dyDescent="0.25">
      <c r="B10" s="9"/>
      <c r="C10" s="33"/>
      <c r="D10" s="18"/>
      <c r="E10" s="4"/>
      <c r="F10" s="19"/>
      <c r="G10" s="20"/>
      <c r="I10" s="47"/>
    </row>
    <row r="11" spans="2:9" ht="24" x14ac:dyDescent="0.25">
      <c r="B11" s="9" t="s">
        <v>150</v>
      </c>
      <c r="C11" s="15" t="s">
        <v>47</v>
      </c>
      <c r="D11" s="9" t="s">
        <v>26</v>
      </c>
      <c r="E11" s="32">
        <f>I3</f>
        <v>4</v>
      </c>
      <c r="F11" s="13"/>
      <c r="G11" s="14"/>
      <c r="I11" s="46"/>
    </row>
    <row r="12" spans="2:9" x14ac:dyDescent="0.25">
      <c r="B12" s="9"/>
      <c r="C12" s="33"/>
      <c r="D12" s="9"/>
      <c r="E12" s="4"/>
      <c r="F12" s="13"/>
      <c r="G12" s="14"/>
      <c r="I12" s="46"/>
    </row>
    <row r="13" spans="2:9" ht="24" x14ac:dyDescent="0.25">
      <c r="B13" s="9" t="s">
        <v>151</v>
      </c>
      <c r="C13" s="15" t="s">
        <v>40</v>
      </c>
      <c r="D13" s="9" t="s">
        <v>26</v>
      </c>
      <c r="E13" s="32">
        <f>I3</f>
        <v>4</v>
      </c>
      <c r="F13" s="13"/>
      <c r="G13" s="14"/>
      <c r="I13" s="46"/>
    </row>
    <row r="14" spans="2:9" x14ac:dyDescent="0.25">
      <c r="B14" s="9"/>
      <c r="C14" s="33"/>
      <c r="D14" s="9"/>
      <c r="E14" s="10"/>
      <c r="F14" s="13"/>
      <c r="G14" s="14"/>
      <c r="H14" s="4"/>
      <c r="I14" s="46"/>
    </row>
    <row r="15" spans="2:9" ht="24" x14ac:dyDescent="0.25">
      <c r="B15" s="9" t="s">
        <v>152</v>
      </c>
      <c r="C15" s="15" t="s">
        <v>153</v>
      </c>
      <c r="D15" s="9"/>
      <c r="E15" s="4"/>
      <c r="F15" s="13"/>
      <c r="G15" s="14"/>
      <c r="H15" s="4"/>
      <c r="I15" s="46"/>
    </row>
    <row r="16" spans="2:9" x14ac:dyDescent="0.25">
      <c r="B16" s="9" t="s">
        <v>154</v>
      </c>
      <c r="C16" s="15" t="s">
        <v>155</v>
      </c>
      <c r="D16" s="9" t="s">
        <v>132</v>
      </c>
      <c r="E16" s="32">
        <f>10*I3</f>
        <v>40</v>
      </c>
      <c r="F16" s="13"/>
      <c r="G16" s="14"/>
      <c r="H16" s="4"/>
      <c r="I16" s="46"/>
    </row>
    <row r="17" spans="2:9" x14ac:dyDescent="0.25">
      <c r="B17" s="9"/>
      <c r="C17" s="34"/>
      <c r="D17" s="34"/>
      <c r="E17" s="4"/>
      <c r="F17" s="19"/>
      <c r="G17" s="20"/>
      <c r="H17" s="4"/>
      <c r="I17" s="47"/>
    </row>
    <row r="18" spans="2:9" x14ac:dyDescent="0.25">
      <c r="B18" s="9" t="s">
        <v>156</v>
      </c>
      <c r="C18" s="15" t="s">
        <v>48</v>
      </c>
      <c r="D18" s="9" t="s">
        <v>132</v>
      </c>
      <c r="E18" s="32" t="s">
        <v>30</v>
      </c>
      <c r="F18" s="13"/>
      <c r="G18" s="14"/>
      <c r="H18" s="4"/>
      <c r="I18" s="46" t="s">
        <v>31</v>
      </c>
    </row>
    <row r="19" spans="2:9" x14ac:dyDescent="0.25">
      <c r="B19" s="9"/>
      <c r="C19" s="33"/>
      <c r="D19" s="9"/>
      <c r="E19" s="4"/>
      <c r="F19" s="13"/>
      <c r="G19" s="14"/>
      <c r="H19" s="4"/>
      <c r="I19" s="46"/>
    </row>
    <row r="20" spans="2:9" x14ac:dyDescent="0.25">
      <c r="B20" s="9" t="s">
        <v>157</v>
      </c>
      <c r="C20" s="15" t="s">
        <v>49</v>
      </c>
      <c r="D20" s="9" t="s">
        <v>132</v>
      </c>
      <c r="E20" s="32" t="s">
        <v>30</v>
      </c>
      <c r="F20" s="13"/>
      <c r="G20" s="14"/>
      <c r="H20" s="4"/>
      <c r="I20" s="46" t="s">
        <v>31</v>
      </c>
    </row>
    <row r="21" spans="2:9" x14ac:dyDescent="0.25">
      <c r="B21" s="9"/>
      <c r="C21" s="33"/>
      <c r="D21" s="9"/>
      <c r="E21" s="4"/>
      <c r="F21" s="13"/>
      <c r="G21" s="14"/>
      <c r="I21" s="46"/>
    </row>
    <row r="22" spans="2:9" ht="26.25" x14ac:dyDescent="0.25">
      <c r="B22" s="9" t="s">
        <v>158</v>
      </c>
      <c r="C22" s="15" t="s">
        <v>159</v>
      </c>
      <c r="D22" s="9"/>
      <c r="E22" s="4"/>
      <c r="F22" s="13"/>
      <c r="G22" s="14"/>
      <c r="I22" s="46"/>
    </row>
    <row r="23" spans="2:9" x14ac:dyDescent="0.25">
      <c r="B23" s="9" t="s">
        <v>160</v>
      </c>
      <c r="C23" s="15" t="s">
        <v>37</v>
      </c>
      <c r="D23" s="9" t="s">
        <v>38</v>
      </c>
      <c r="E23" s="32">
        <f>40*I3</f>
        <v>160</v>
      </c>
      <c r="F23" s="13"/>
      <c r="G23" s="14"/>
      <c r="I23" s="46"/>
    </row>
    <row r="24" spans="2:9" x14ac:dyDescent="0.25">
      <c r="B24" s="9"/>
      <c r="C24" s="33"/>
      <c r="D24" s="18"/>
      <c r="E24" s="4"/>
      <c r="F24" s="19"/>
      <c r="G24" s="20"/>
      <c r="I24" s="47"/>
    </row>
    <row r="25" spans="2:9" x14ac:dyDescent="0.25">
      <c r="B25" s="9" t="s">
        <v>161</v>
      </c>
      <c r="C25" s="15" t="s">
        <v>50</v>
      </c>
      <c r="D25" s="16" t="s">
        <v>26</v>
      </c>
      <c r="E25" s="32">
        <f>2*I3</f>
        <v>8</v>
      </c>
      <c r="F25" s="13"/>
      <c r="G25" s="14"/>
      <c r="I25" s="46"/>
    </row>
    <row r="26" spans="2:9" x14ac:dyDescent="0.25">
      <c r="B26" s="9"/>
      <c r="C26" s="33"/>
      <c r="D26" s="9"/>
      <c r="E26" s="4"/>
      <c r="F26" s="13"/>
      <c r="G26" s="14"/>
      <c r="I26" s="46"/>
    </row>
    <row r="27" spans="2:9" x14ac:dyDescent="0.25">
      <c r="B27" s="9" t="s">
        <v>162</v>
      </c>
      <c r="C27" s="15" t="s">
        <v>51</v>
      </c>
      <c r="D27" s="9" t="s">
        <v>26</v>
      </c>
      <c r="E27" s="32">
        <f>I3</f>
        <v>4</v>
      </c>
      <c r="F27" s="13"/>
      <c r="G27" s="14"/>
      <c r="I27" s="46"/>
    </row>
    <row r="28" spans="2:9" x14ac:dyDescent="0.25">
      <c r="B28" s="9"/>
      <c r="C28" s="33"/>
      <c r="D28" s="9"/>
      <c r="E28" s="4"/>
      <c r="F28" s="13"/>
      <c r="G28" s="14"/>
      <c r="I28" s="46"/>
    </row>
    <row r="29" spans="2:9" x14ac:dyDescent="0.25">
      <c r="B29" s="9" t="s">
        <v>163</v>
      </c>
      <c r="C29" s="15" t="s">
        <v>164</v>
      </c>
      <c r="D29" s="9" t="s">
        <v>26</v>
      </c>
      <c r="E29" s="32" t="s">
        <v>30</v>
      </c>
      <c r="F29" s="13"/>
      <c r="G29" s="14"/>
      <c r="I29" s="46" t="s">
        <v>31</v>
      </c>
    </row>
    <row r="30" spans="2:9" x14ac:dyDescent="0.25">
      <c r="B30" s="9"/>
      <c r="C30" s="33"/>
      <c r="D30" s="9"/>
      <c r="E30" s="4"/>
      <c r="F30" s="13"/>
      <c r="G30" s="14"/>
      <c r="I30" s="46"/>
    </row>
    <row r="31" spans="2:9" x14ac:dyDescent="0.25">
      <c r="B31" s="9" t="s">
        <v>165</v>
      </c>
      <c r="C31" s="15" t="s">
        <v>53</v>
      </c>
      <c r="D31" s="9" t="s">
        <v>26</v>
      </c>
      <c r="E31" s="32" t="s">
        <v>30</v>
      </c>
      <c r="F31" s="13"/>
      <c r="G31" s="14"/>
      <c r="I31" s="46" t="s">
        <v>31</v>
      </c>
    </row>
    <row r="32" spans="2:9" x14ac:dyDescent="0.25">
      <c r="B32" s="9"/>
      <c r="C32" s="33"/>
      <c r="D32" s="9"/>
      <c r="E32" s="4"/>
      <c r="F32" s="13"/>
      <c r="G32" s="14"/>
      <c r="I32" s="46"/>
    </row>
    <row r="33" spans="2:9" ht="26.25" x14ac:dyDescent="0.25">
      <c r="B33" s="9" t="s">
        <v>166</v>
      </c>
      <c r="C33" s="15" t="s">
        <v>167</v>
      </c>
      <c r="D33" s="9"/>
      <c r="E33" s="4"/>
      <c r="F33" s="13"/>
      <c r="G33" s="14"/>
      <c r="I33" s="46"/>
    </row>
    <row r="34" spans="2:9" x14ac:dyDescent="0.25">
      <c r="B34" s="9" t="s">
        <v>168</v>
      </c>
      <c r="C34" s="15" t="s">
        <v>37</v>
      </c>
      <c r="D34" s="9" t="s">
        <v>26</v>
      </c>
      <c r="E34" s="32" t="s">
        <v>30</v>
      </c>
      <c r="F34" s="13"/>
      <c r="G34" s="14"/>
      <c r="I34" s="46" t="s">
        <v>31</v>
      </c>
    </row>
    <row r="35" spans="2:9" x14ac:dyDescent="0.25">
      <c r="B35" s="9"/>
      <c r="C35" s="33"/>
      <c r="D35" s="16"/>
      <c r="E35" s="10"/>
      <c r="F35" s="13"/>
      <c r="G35" s="14"/>
      <c r="I35" s="46"/>
    </row>
    <row r="36" spans="2:9" x14ac:dyDescent="0.25">
      <c r="B36" s="9" t="s">
        <v>169</v>
      </c>
      <c r="C36" s="15" t="s">
        <v>54</v>
      </c>
      <c r="D36" s="9" t="s">
        <v>26</v>
      </c>
      <c r="E36" s="32" t="s">
        <v>30</v>
      </c>
      <c r="F36" s="13"/>
      <c r="G36" s="14"/>
      <c r="I36" s="46" t="s">
        <v>31</v>
      </c>
    </row>
    <row r="37" spans="2:9" x14ac:dyDescent="0.25">
      <c r="B37" s="9"/>
      <c r="C37" s="33"/>
      <c r="D37" s="9"/>
      <c r="E37" s="4"/>
      <c r="F37" s="13"/>
      <c r="G37" s="14"/>
      <c r="I37" s="46"/>
    </row>
    <row r="38" spans="2:9" x14ac:dyDescent="0.25">
      <c r="B38" s="9" t="s">
        <v>170</v>
      </c>
      <c r="C38" s="15" t="s">
        <v>39</v>
      </c>
      <c r="D38" s="9" t="s">
        <v>26</v>
      </c>
      <c r="E38" s="32" t="s">
        <v>30</v>
      </c>
      <c r="F38" s="13"/>
      <c r="G38" s="14"/>
      <c r="I38" s="46" t="s">
        <v>31</v>
      </c>
    </row>
    <row r="39" spans="2:9" x14ac:dyDescent="0.25">
      <c r="B39" s="9"/>
      <c r="C39" s="33"/>
      <c r="D39" s="9"/>
      <c r="E39" s="4"/>
      <c r="F39" s="13"/>
      <c r="G39" s="14"/>
      <c r="I39" s="46"/>
    </row>
    <row r="40" spans="2:9" ht="24" x14ac:dyDescent="0.25">
      <c r="B40" s="9" t="s">
        <v>171</v>
      </c>
      <c r="C40" s="15" t="s">
        <v>52</v>
      </c>
      <c r="D40" s="9" t="s">
        <v>26</v>
      </c>
      <c r="E40" s="32">
        <f>I3</f>
        <v>4</v>
      </c>
      <c r="F40" s="13"/>
      <c r="G40" s="14"/>
      <c r="H40" s="4"/>
      <c r="I40" s="46"/>
    </row>
    <row r="41" spans="2:9" x14ac:dyDescent="0.25">
      <c r="B41" s="9"/>
      <c r="C41" s="10"/>
      <c r="D41" s="9"/>
      <c r="E41" s="4"/>
      <c r="F41" s="13"/>
      <c r="G41" s="14"/>
      <c r="H41" s="4"/>
      <c r="I41" s="46"/>
    </row>
    <row r="42" spans="2:9" ht="15.75" thickBot="1" x14ac:dyDescent="0.3">
      <c r="B42" s="12"/>
      <c r="C42" s="10"/>
      <c r="D42" s="35"/>
      <c r="E42" s="36"/>
      <c r="F42" s="26"/>
      <c r="G42" s="27"/>
      <c r="H42" s="28"/>
      <c r="I42" s="52"/>
    </row>
    <row r="43" spans="2:9" ht="15.75" thickBot="1" x14ac:dyDescent="0.3">
      <c r="B43" s="64" t="s">
        <v>55</v>
      </c>
      <c r="C43" s="65"/>
      <c r="D43" s="65"/>
      <c r="E43" s="30"/>
      <c r="F43" s="5"/>
      <c r="G43" s="5"/>
      <c r="H43" s="29"/>
      <c r="I43" s="54">
        <f>SUM(I7:I41)</f>
        <v>0</v>
      </c>
    </row>
  </sheetData>
  <mergeCells count="10">
    <mergeCell ref="I4:I5"/>
    <mergeCell ref="B43:D43"/>
    <mergeCell ref="B3:D3"/>
    <mergeCell ref="G3:H3"/>
    <mergeCell ref="B4:B5"/>
    <mergeCell ref="C4:C5"/>
    <mergeCell ref="D4:D5"/>
    <mergeCell ref="E4:E5"/>
    <mergeCell ref="F4:G4"/>
    <mergeCell ref="H4:H5"/>
  </mergeCell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6"/>
  <sheetViews>
    <sheetView tabSelected="1" workbookViewId="0">
      <selection activeCell="I28" sqref="I28"/>
    </sheetView>
  </sheetViews>
  <sheetFormatPr defaultColWidth="11.42578125" defaultRowHeight="15" x14ac:dyDescent="0.25"/>
  <cols>
    <col min="1" max="1" width="3.85546875" customWidth="1"/>
    <col min="2" max="2" width="4.42578125" bestFit="1" customWidth="1"/>
    <col min="3" max="3" width="58.140625" customWidth="1"/>
    <col min="4" max="5" width="8.42578125" customWidth="1"/>
    <col min="6" max="9" width="9.85546875" customWidth="1"/>
    <col min="10" max="11" width="80.28515625" customWidth="1"/>
  </cols>
  <sheetData>
    <row r="2" spans="2:9" ht="15.75" thickBot="1" x14ac:dyDescent="0.3">
      <c r="B2" s="66" t="s">
        <v>56</v>
      </c>
      <c r="C2" s="66"/>
      <c r="D2" s="66"/>
      <c r="E2" s="4"/>
      <c r="G2" s="67" t="s">
        <v>1</v>
      </c>
      <c r="H2" s="67"/>
      <c r="I2" s="44">
        <f>BILL!I2</f>
        <v>4</v>
      </c>
    </row>
    <row r="3" spans="2:9" ht="15" customHeight="1" thickBot="1" x14ac:dyDescent="0.3">
      <c r="B3" s="62" t="s">
        <v>2</v>
      </c>
      <c r="C3" s="72" t="s">
        <v>3</v>
      </c>
      <c r="D3" s="62" t="s">
        <v>4</v>
      </c>
      <c r="E3" s="62" t="s">
        <v>5</v>
      </c>
      <c r="F3" s="68" t="s">
        <v>6</v>
      </c>
      <c r="G3" s="69"/>
      <c r="H3" s="70" t="s">
        <v>24</v>
      </c>
      <c r="I3" s="62" t="s">
        <v>7</v>
      </c>
    </row>
    <row r="4" spans="2:9" ht="15.75" thickBot="1" x14ac:dyDescent="0.3">
      <c r="B4" s="63"/>
      <c r="C4" s="73"/>
      <c r="D4" s="63"/>
      <c r="E4" s="63"/>
      <c r="F4" s="8" t="s">
        <v>8</v>
      </c>
      <c r="G4" s="8" t="s">
        <v>9</v>
      </c>
      <c r="H4" s="71"/>
      <c r="I4" s="63"/>
    </row>
    <row r="5" spans="2:9" x14ac:dyDescent="0.25">
      <c r="B5" s="9"/>
      <c r="C5" s="33"/>
      <c r="D5" s="9"/>
      <c r="E5" s="4"/>
      <c r="F5" s="13"/>
      <c r="G5" s="14"/>
      <c r="H5" s="45"/>
      <c r="I5" s="46"/>
    </row>
    <row r="6" spans="2:9" x14ac:dyDescent="0.25">
      <c r="B6" s="9" t="s">
        <v>172</v>
      </c>
      <c r="C6" s="11" t="s">
        <v>57</v>
      </c>
      <c r="D6" s="16"/>
      <c r="E6" s="10"/>
      <c r="F6" s="13"/>
      <c r="G6" s="14"/>
      <c r="H6" s="45"/>
      <c r="I6" s="46"/>
    </row>
    <row r="7" spans="2:9" x14ac:dyDescent="0.25">
      <c r="B7" s="9"/>
      <c r="C7" s="33"/>
      <c r="D7" s="9"/>
      <c r="E7" s="4"/>
      <c r="F7" s="13"/>
      <c r="G7" s="14"/>
      <c r="H7" s="45"/>
      <c r="I7" s="46"/>
    </row>
    <row r="8" spans="2:9" ht="48" x14ac:dyDescent="0.25">
      <c r="B8" s="9" t="s">
        <v>58</v>
      </c>
      <c r="C8" s="15" t="s">
        <v>59</v>
      </c>
      <c r="D8" s="9" t="s">
        <v>11</v>
      </c>
      <c r="E8" s="32">
        <v>1</v>
      </c>
      <c r="F8" s="13"/>
      <c r="G8" s="14"/>
      <c r="H8" s="45"/>
      <c r="I8" s="46"/>
    </row>
    <row r="9" spans="2:9" x14ac:dyDescent="0.25">
      <c r="B9" s="9"/>
      <c r="C9" s="33"/>
      <c r="D9" s="16"/>
      <c r="E9" s="10"/>
      <c r="F9" s="13"/>
      <c r="G9" s="14"/>
      <c r="H9" s="45"/>
      <c r="I9" s="46"/>
    </row>
    <row r="10" spans="2:9" ht="24" x14ac:dyDescent="0.25">
      <c r="B10" s="9" t="s">
        <v>60</v>
      </c>
      <c r="C10" s="15" t="s">
        <v>173</v>
      </c>
      <c r="D10" s="9" t="s">
        <v>11</v>
      </c>
      <c r="E10" s="32">
        <v>1</v>
      </c>
      <c r="F10" s="13"/>
      <c r="G10" s="14"/>
      <c r="H10" s="45"/>
      <c r="I10" s="46"/>
    </row>
    <row r="11" spans="2:9" x14ac:dyDescent="0.25">
      <c r="B11" s="9"/>
      <c r="C11" s="33"/>
      <c r="D11" s="18"/>
      <c r="E11" s="4"/>
      <c r="F11" s="19"/>
      <c r="G11" s="20"/>
      <c r="H11" s="45"/>
      <c r="I11" s="47"/>
    </row>
    <row r="12" spans="2:9" ht="24" x14ac:dyDescent="0.25">
      <c r="B12" s="9" t="s">
        <v>174</v>
      </c>
      <c r="C12" s="15" t="s">
        <v>61</v>
      </c>
      <c r="D12" s="9" t="s">
        <v>11</v>
      </c>
      <c r="E12" s="32">
        <f>I2</f>
        <v>4</v>
      </c>
      <c r="F12" s="13"/>
      <c r="G12" s="14"/>
      <c r="H12" s="45"/>
      <c r="I12" s="46"/>
    </row>
    <row r="13" spans="2:9" x14ac:dyDescent="0.25">
      <c r="B13" s="9"/>
      <c r="C13" s="33"/>
      <c r="D13" s="9"/>
      <c r="E13" s="4"/>
      <c r="F13" s="13"/>
      <c r="G13" s="14"/>
      <c r="H13" s="45"/>
      <c r="I13" s="46"/>
    </row>
    <row r="14" spans="2:9" x14ac:dyDescent="0.25">
      <c r="B14" s="9" t="s">
        <v>175</v>
      </c>
      <c r="C14" s="11" t="s">
        <v>62</v>
      </c>
      <c r="D14" s="9"/>
      <c r="E14" s="4"/>
      <c r="F14" s="13"/>
      <c r="G14" s="14"/>
      <c r="H14" s="45"/>
      <c r="I14" s="46"/>
    </row>
    <row r="15" spans="2:9" x14ac:dyDescent="0.25">
      <c r="B15" s="9"/>
      <c r="C15" s="33"/>
      <c r="D15" s="9"/>
      <c r="E15" s="10"/>
      <c r="F15" s="13"/>
      <c r="G15" s="14"/>
      <c r="H15" s="48"/>
      <c r="I15" s="46"/>
    </row>
    <row r="16" spans="2:9" ht="24" x14ac:dyDescent="0.25">
      <c r="B16" s="9" t="s">
        <v>63</v>
      </c>
      <c r="C16" s="15" t="s">
        <v>64</v>
      </c>
      <c r="D16" s="9" t="s">
        <v>26</v>
      </c>
      <c r="E16" s="32" t="s">
        <v>30</v>
      </c>
      <c r="F16" s="13"/>
      <c r="G16" s="14"/>
      <c r="H16" s="48"/>
      <c r="I16" s="46"/>
    </row>
    <row r="17" spans="2:11" x14ac:dyDescent="0.25">
      <c r="B17" s="9"/>
      <c r="C17" s="33"/>
      <c r="D17" s="9"/>
      <c r="E17" s="10"/>
      <c r="F17" s="13"/>
      <c r="G17" s="14"/>
      <c r="H17" s="48"/>
      <c r="I17" s="46"/>
    </row>
    <row r="18" spans="2:11" x14ac:dyDescent="0.25">
      <c r="B18" s="9" t="s">
        <v>65</v>
      </c>
      <c r="C18" s="15" t="s">
        <v>66</v>
      </c>
      <c r="D18" s="9" t="s">
        <v>26</v>
      </c>
      <c r="E18" s="32" t="s">
        <v>30</v>
      </c>
      <c r="F18" s="13"/>
      <c r="G18" s="14"/>
      <c r="H18" s="48"/>
      <c r="I18" s="46"/>
    </row>
    <row r="19" spans="2:11" x14ac:dyDescent="0.25">
      <c r="B19" s="9"/>
      <c r="C19" s="33"/>
      <c r="D19" s="9"/>
      <c r="E19" s="4"/>
      <c r="F19" s="19"/>
      <c r="G19" s="20"/>
      <c r="H19" s="48"/>
      <c r="I19" s="47"/>
    </row>
    <row r="20" spans="2:11" x14ac:dyDescent="0.25">
      <c r="B20" s="9" t="s">
        <v>67</v>
      </c>
      <c r="C20" s="15" t="s">
        <v>68</v>
      </c>
      <c r="D20" s="9" t="s">
        <v>26</v>
      </c>
      <c r="E20" s="32" t="s">
        <v>30</v>
      </c>
      <c r="F20" s="13"/>
      <c r="G20" s="14"/>
      <c r="H20" s="48"/>
      <c r="I20" s="46"/>
    </row>
    <row r="21" spans="2:11" x14ac:dyDescent="0.25">
      <c r="B21" s="9"/>
      <c r="C21" s="33"/>
      <c r="D21" s="9"/>
      <c r="E21" s="4"/>
      <c r="F21" s="13"/>
      <c r="G21" s="14"/>
      <c r="H21" s="48"/>
      <c r="I21" s="46"/>
    </row>
    <row r="22" spans="2:11" x14ac:dyDescent="0.25">
      <c r="B22" s="9" t="s">
        <v>176</v>
      </c>
      <c r="C22" s="11" t="s">
        <v>69</v>
      </c>
      <c r="D22" s="9"/>
      <c r="E22" s="4"/>
      <c r="F22" s="13"/>
      <c r="G22" s="14"/>
      <c r="H22" s="48"/>
      <c r="I22" s="46"/>
    </row>
    <row r="23" spans="2:11" x14ac:dyDescent="0.25">
      <c r="B23" s="9"/>
      <c r="C23" s="33"/>
      <c r="D23" s="9"/>
      <c r="E23" s="4"/>
      <c r="F23" s="13"/>
      <c r="G23" s="14"/>
      <c r="H23" s="45"/>
      <c r="I23" s="46"/>
    </row>
    <row r="24" spans="2:11" ht="24" x14ac:dyDescent="0.25">
      <c r="B24" s="9"/>
      <c r="C24" s="15" t="s">
        <v>70</v>
      </c>
      <c r="D24" s="9"/>
      <c r="E24" s="4"/>
      <c r="F24" s="13"/>
      <c r="G24" s="14"/>
      <c r="H24" s="45"/>
      <c r="I24" s="46"/>
    </row>
    <row r="25" spans="2:11" x14ac:dyDescent="0.25">
      <c r="B25" s="9"/>
      <c r="C25" s="33"/>
      <c r="D25" s="16"/>
      <c r="E25" s="10"/>
      <c r="F25" s="13"/>
      <c r="G25" s="14"/>
      <c r="H25" s="45"/>
      <c r="I25" s="46"/>
    </row>
    <row r="26" spans="2:11" x14ac:dyDescent="0.25">
      <c r="B26" s="9" t="s">
        <v>71</v>
      </c>
      <c r="C26" s="15" t="s">
        <v>72</v>
      </c>
      <c r="D26" s="9" t="s">
        <v>11</v>
      </c>
      <c r="E26" s="32" t="s">
        <v>73</v>
      </c>
      <c r="F26" s="9" t="s">
        <v>74</v>
      </c>
      <c r="G26" s="34" t="s">
        <v>74</v>
      </c>
      <c r="H26" s="49" t="s">
        <v>177</v>
      </c>
      <c r="I26" s="50">
        <v>50000</v>
      </c>
    </row>
    <row r="27" spans="2:11" x14ac:dyDescent="0.25">
      <c r="B27" s="9"/>
      <c r="C27" s="33"/>
      <c r="D27" s="18"/>
      <c r="E27" s="4"/>
      <c r="F27" s="19"/>
      <c r="G27" s="20"/>
      <c r="H27" s="45"/>
      <c r="I27" s="47"/>
    </row>
    <row r="28" spans="2:11" x14ac:dyDescent="0.25">
      <c r="B28" s="9" t="s">
        <v>75</v>
      </c>
      <c r="C28" s="15" t="s">
        <v>76</v>
      </c>
      <c r="D28" s="9" t="s">
        <v>26</v>
      </c>
      <c r="E28" s="32">
        <f>I2</f>
        <v>4</v>
      </c>
      <c r="F28" s="2"/>
      <c r="G28" s="1"/>
      <c r="H28" s="49">
        <v>60000</v>
      </c>
      <c r="I28" s="50">
        <f>E28*H28</f>
        <v>240000</v>
      </c>
      <c r="J28" s="3"/>
      <c r="K28" s="61"/>
    </row>
    <row r="29" spans="2:11" x14ac:dyDescent="0.25">
      <c r="B29" s="9"/>
      <c r="C29" s="33"/>
      <c r="D29" s="9"/>
      <c r="E29" s="4"/>
      <c r="F29" s="13"/>
      <c r="G29" s="14"/>
      <c r="H29" s="45"/>
      <c r="I29" s="46"/>
    </row>
    <row r="30" spans="2:11" x14ac:dyDescent="0.25">
      <c r="B30" s="9"/>
      <c r="C30" s="33"/>
      <c r="D30" s="9"/>
      <c r="E30" s="4"/>
      <c r="F30" s="13"/>
      <c r="G30" s="14"/>
      <c r="H30" s="45"/>
      <c r="I30" s="46"/>
    </row>
    <row r="31" spans="2:11" x14ac:dyDescent="0.25">
      <c r="B31" s="9"/>
      <c r="C31" s="33"/>
      <c r="D31" s="9"/>
      <c r="E31" s="4"/>
      <c r="F31" s="13"/>
      <c r="G31" s="14"/>
      <c r="H31" s="45"/>
      <c r="I31" s="46"/>
    </row>
    <row r="32" spans="2:11" x14ac:dyDescent="0.25">
      <c r="B32" s="9"/>
      <c r="C32" s="33"/>
      <c r="D32" s="9"/>
      <c r="E32" s="4"/>
      <c r="F32" s="13"/>
      <c r="G32" s="14"/>
      <c r="H32" s="45"/>
      <c r="I32" s="46"/>
    </row>
    <row r="33" spans="2:9" x14ac:dyDescent="0.25">
      <c r="B33" s="9"/>
      <c r="C33" s="33"/>
      <c r="D33" s="9"/>
      <c r="E33" s="4"/>
      <c r="F33" s="13"/>
      <c r="G33" s="14"/>
      <c r="H33" s="45"/>
      <c r="I33" s="46"/>
    </row>
    <row r="34" spans="2:9" x14ac:dyDescent="0.25">
      <c r="B34" s="9"/>
      <c r="C34" s="33"/>
      <c r="D34" s="9"/>
      <c r="E34" s="4"/>
      <c r="F34" s="13"/>
      <c r="G34" s="14"/>
      <c r="H34" s="45"/>
      <c r="I34" s="46"/>
    </row>
    <row r="35" spans="2:9" ht="15.75" thickBot="1" x14ac:dyDescent="0.3">
      <c r="B35" s="22"/>
      <c r="C35" s="23"/>
      <c r="D35" s="24"/>
      <c r="E35" s="25"/>
      <c r="F35" s="26"/>
      <c r="G35" s="27"/>
      <c r="H35" s="51"/>
      <c r="I35" s="52"/>
    </row>
    <row r="36" spans="2:9" ht="15.75" thickBot="1" x14ac:dyDescent="0.3">
      <c r="B36" s="64" t="s">
        <v>55</v>
      </c>
      <c r="C36" s="65"/>
      <c r="D36" s="65"/>
      <c r="E36" s="30"/>
      <c r="F36" s="5"/>
      <c r="G36" s="5"/>
      <c r="H36" s="53"/>
      <c r="I36" s="54">
        <f>SUM(I8:I29)</f>
        <v>290000</v>
      </c>
    </row>
  </sheetData>
  <mergeCells count="10">
    <mergeCell ref="I3:I4"/>
    <mergeCell ref="B36:D36"/>
    <mergeCell ref="B2:D2"/>
    <mergeCell ref="G2:H2"/>
    <mergeCell ref="B3:B4"/>
    <mergeCell ref="C3:C4"/>
    <mergeCell ref="D3:D4"/>
    <mergeCell ref="E3:E4"/>
    <mergeCell ref="F3:G3"/>
    <mergeCell ref="H3:H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8"/>
  <sheetViews>
    <sheetView workbookViewId="0">
      <selection activeCell="G40" sqref="G40"/>
    </sheetView>
  </sheetViews>
  <sheetFormatPr defaultColWidth="11.42578125" defaultRowHeight="15" x14ac:dyDescent="0.25"/>
  <cols>
    <col min="1" max="1" width="5" customWidth="1"/>
    <col min="2" max="2" width="8" bestFit="1" customWidth="1"/>
    <col min="3" max="3" width="58.140625" customWidth="1"/>
    <col min="4" max="4" width="12.42578125" customWidth="1"/>
    <col min="5" max="5" width="19.7109375" customWidth="1"/>
    <col min="6" max="9" width="9.85546875" customWidth="1"/>
    <col min="10" max="11" width="80.28515625" customWidth="1"/>
  </cols>
  <sheetData>
    <row r="1" spans="2:5" ht="15.75" thickBot="1" x14ac:dyDescent="0.3"/>
    <row r="2" spans="2:5" ht="15.75" thickBot="1" x14ac:dyDescent="0.3">
      <c r="B2" s="31"/>
      <c r="C2" s="37" t="s">
        <v>77</v>
      </c>
      <c r="D2" s="38"/>
      <c r="E2" s="39" t="s">
        <v>78</v>
      </c>
    </row>
    <row r="3" spans="2:5" x14ac:dyDescent="0.25">
      <c r="B3" s="40"/>
      <c r="C3" s="21"/>
      <c r="D3" s="10"/>
      <c r="E3" s="55"/>
    </row>
    <row r="4" spans="2:5" x14ac:dyDescent="0.25">
      <c r="B4" s="40" t="s">
        <v>79</v>
      </c>
      <c r="C4" s="15" t="s">
        <v>80</v>
      </c>
      <c r="D4" s="4"/>
      <c r="E4" s="56"/>
    </row>
    <row r="5" spans="2:5" x14ac:dyDescent="0.25">
      <c r="B5" s="40"/>
      <c r="C5" s="15" t="s">
        <v>178</v>
      </c>
      <c r="D5" s="41" t="s">
        <v>81</v>
      </c>
      <c r="E5" s="56">
        <f>BILL!I34</f>
        <v>34500</v>
      </c>
    </row>
    <row r="6" spans="2:5" x14ac:dyDescent="0.25">
      <c r="B6" s="40"/>
      <c r="C6" s="33"/>
      <c r="D6" s="10"/>
      <c r="E6" s="55"/>
    </row>
    <row r="7" spans="2:5" x14ac:dyDescent="0.25">
      <c r="B7" s="40" t="s">
        <v>82</v>
      </c>
      <c r="C7" s="15" t="s">
        <v>83</v>
      </c>
      <c r="D7" s="4"/>
      <c r="E7" s="56"/>
    </row>
    <row r="8" spans="2:5" x14ac:dyDescent="0.25">
      <c r="B8" s="40"/>
      <c r="C8" s="15" t="s">
        <v>84</v>
      </c>
      <c r="D8" s="41" t="s">
        <v>81</v>
      </c>
      <c r="E8" s="57">
        <f>'BILL 2'!I33</f>
        <v>0</v>
      </c>
    </row>
    <row r="9" spans="2:5" x14ac:dyDescent="0.25">
      <c r="B9" s="40"/>
      <c r="C9" s="33"/>
      <c r="D9" s="4"/>
      <c r="E9" s="56"/>
    </row>
    <row r="10" spans="2:5" x14ac:dyDescent="0.25">
      <c r="B10" s="40" t="s">
        <v>85</v>
      </c>
      <c r="C10" s="15" t="s">
        <v>86</v>
      </c>
      <c r="D10" s="4"/>
      <c r="E10" s="56"/>
    </row>
    <row r="11" spans="2:5" x14ac:dyDescent="0.25">
      <c r="B11" s="40"/>
      <c r="C11" s="15" t="s">
        <v>87</v>
      </c>
      <c r="D11" s="41" t="s">
        <v>81</v>
      </c>
      <c r="E11" s="56">
        <f>'BILL 3'!I22</f>
        <v>0</v>
      </c>
    </row>
    <row r="12" spans="2:5" x14ac:dyDescent="0.25">
      <c r="B12" s="40"/>
      <c r="C12" s="33"/>
      <c r="D12" s="4"/>
      <c r="E12" s="55"/>
    </row>
    <row r="13" spans="2:5" x14ac:dyDescent="0.25">
      <c r="B13" s="40" t="s">
        <v>88</v>
      </c>
      <c r="C13" s="15" t="s">
        <v>89</v>
      </c>
      <c r="D13" s="4"/>
      <c r="E13" s="55"/>
    </row>
    <row r="14" spans="2:5" x14ac:dyDescent="0.25">
      <c r="B14" s="40"/>
      <c r="C14" s="15" t="s">
        <v>90</v>
      </c>
      <c r="D14" s="41" t="s">
        <v>81</v>
      </c>
      <c r="E14" s="56">
        <f>'BILL 4'!I43</f>
        <v>0</v>
      </c>
    </row>
    <row r="15" spans="2:5" x14ac:dyDescent="0.25">
      <c r="B15" s="40"/>
      <c r="C15" s="33"/>
      <c r="D15" s="4"/>
      <c r="E15" s="56"/>
    </row>
    <row r="16" spans="2:5" x14ac:dyDescent="0.25">
      <c r="B16" s="40" t="s">
        <v>91</v>
      </c>
      <c r="C16" s="15" t="s">
        <v>92</v>
      </c>
      <c r="D16" s="4"/>
      <c r="E16" s="56"/>
    </row>
    <row r="17" spans="2:5" x14ac:dyDescent="0.25">
      <c r="B17" s="40"/>
      <c r="C17" s="15" t="s">
        <v>93</v>
      </c>
      <c r="D17" s="7" t="s">
        <v>81</v>
      </c>
      <c r="E17" s="55">
        <f>'BILL 5'!I36</f>
        <v>290000</v>
      </c>
    </row>
    <row r="18" spans="2:5" x14ac:dyDescent="0.25">
      <c r="B18" s="40"/>
      <c r="C18" s="33"/>
      <c r="D18" s="4"/>
      <c r="E18" s="56"/>
    </row>
    <row r="19" spans="2:5" x14ac:dyDescent="0.25">
      <c r="B19" s="40"/>
      <c r="C19" s="42" t="s">
        <v>94</v>
      </c>
      <c r="D19" s="41" t="s">
        <v>81</v>
      </c>
      <c r="E19" s="57">
        <f>SUM(E5:E17)</f>
        <v>324500</v>
      </c>
    </row>
    <row r="20" spans="2:5" x14ac:dyDescent="0.25">
      <c r="B20" s="40"/>
      <c r="C20" s="33"/>
      <c r="D20" s="10"/>
      <c r="E20" s="58"/>
    </row>
    <row r="21" spans="2:5" x14ac:dyDescent="0.25">
      <c r="B21" s="40"/>
      <c r="C21" s="42" t="s">
        <v>95</v>
      </c>
      <c r="D21" s="41" t="s">
        <v>81</v>
      </c>
      <c r="E21" s="56">
        <f>E19*0.1</f>
        <v>32450</v>
      </c>
    </row>
    <row r="22" spans="2:5" x14ac:dyDescent="0.25">
      <c r="B22" s="40"/>
      <c r="C22" s="33"/>
      <c r="D22" s="4"/>
      <c r="E22" s="56"/>
    </row>
    <row r="23" spans="2:5" x14ac:dyDescent="0.25">
      <c r="B23" s="40"/>
      <c r="C23" s="42" t="s">
        <v>96</v>
      </c>
      <c r="D23" s="41" t="s">
        <v>81</v>
      </c>
      <c r="E23" s="56">
        <f>E19+E21</f>
        <v>356950</v>
      </c>
    </row>
    <row r="24" spans="2:5" x14ac:dyDescent="0.25">
      <c r="B24" s="40"/>
      <c r="C24" s="33"/>
      <c r="D24" s="4"/>
      <c r="E24" s="56"/>
    </row>
    <row r="25" spans="2:5" x14ac:dyDescent="0.25">
      <c r="B25" s="40"/>
      <c r="C25" s="42" t="s">
        <v>97</v>
      </c>
      <c r="D25" s="41" t="s">
        <v>81</v>
      </c>
      <c r="E25" s="56">
        <f>E23*0.15</f>
        <v>53542.5</v>
      </c>
    </row>
    <row r="26" spans="2:5" x14ac:dyDescent="0.25">
      <c r="B26" s="40"/>
      <c r="C26" s="33"/>
      <c r="D26" s="4"/>
      <c r="E26" s="56"/>
    </row>
    <row r="27" spans="2:5" x14ac:dyDescent="0.25">
      <c r="B27" s="40"/>
      <c r="C27" s="42" t="s">
        <v>98</v>
      </c>
      <c r="D27" s="7" t="s">
        <v>81</v>
      </c>
      <c r="E27" s="55">
        <f>E23+E25</f>
        <v>410492.5</v>
      </c>
    </row>
    <row r="28" spans="2:5" ht="15.75" thickBot="1" x14ac:dyDescent="0.3">
      <c r="B28" s="29"/>
      <c r="C28" s="43"/>
      <c r="D28" s="30"/>
      <c r="E28" s="59"/>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BILL</vt:lpstr>
      <vt:lpstr>BILL 2</vt:lpstr>
      <vt:lpstr>BILL 3</vt:lpstr>
      <vt:lpstr>BILL 4</vt:lpstr>
      <vt:lpstr>BILL 5</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Lerato</dc:creator>
  <cp:lastModifiedBy>Seageng Letsholo</cp:lastModifiedBy>
  <dcterms:created xsi:type="dcterms:W3CDTF">2020-08-03T10:11:56Z</dcterms:created>
  <dcterms:modified xsi:type="dcterms:W3CDTF">2021-07-29T08:44:52Z</dcterms:modified>
</cp:coreProperties>
</file>