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Khumo\Documents\"/>
    </mc:Choice>
  </mc:AlternateContent>
  <xr:revisionPtr revIDLastSave="0" documentId="8_{3B5504F9-E32C-4FAC-B8B4-AED6380B4ABD}" xr6:coauthVersionLast="47" xr6:coauthVersionMax="47" xr10:uidLastSave="{00000000-0000-0000-0000-000000000000}"/>
  <bookViews>
    <workbookView xWindow="-120" yWindow="-120" windowWidth="20730" windowHeight="11160" tabRatio="546" firstSheet="1" activeTab="8" xr2:uid="{00000000-000D-0000-FFFF-FFFF00000000}"/>
  </bookViews>
  <sheets>
    <sheet name="forewords" sheetId="267" r:id="rId1"/>
    <sheet name="works" sheetId="248" r:id="rId2"/>
    <sheet name="pg1" sheetId="195" r:id="rId3"/>
    <sheet name="pg2" sheetId="196" r:id="rId4"/>
    <sheet name="pit1" sheetId="268" r:id="rId5"/>
    <sheet name="top structure" sheetId="269" r:id="rId6"/>
    <sheet name="ohs" sheetId="231" r:id="rId7"/>
    <sheet name="ohs2" sheetId="245" r:id="rId8"/>
    <sheet name="ohs3" sheetId="270" r:id="rId9"/>
    <sheet name="Summary" sheetId="65" r:id="rId10"/>
  </sheets>
  <externalReferences>
    <externalReference r:id="rId11"/>
  </externalReferences>
  <definedNames>
    <definedName name="_xlnm.Print_Area" localSheetId="6">ohs!$A$1:$P$81</definedName>
    <definedName name="_xlnm.Print_Area" localSheetId="7">'ohs2'!$A$1:$P$77</definedName>
    <definedName name="_xlnm.Print_Area" localSheetId="2">'pg1'!$A$1:$P$77</definedName>
    <definedName name="_xlnm.Print_Area" localSheetId="3">'pg2'!$A$1:$P$75</definedName>
    <definedName name="_xlnm.Print_Area" localSheetId="4">'pit1'!$A$1:$O$82</definedName>
    <definedName name="_xlnm.Print_Area" localSheetId="9">Summary!$A$1:$P$65</definedName>
    <definedName name="_xlnm.Print_Area" localSheetId="5">'top structure'!$A$1:$P$73</definedName>
    <definedName name="_xlnm.Print_Titles" localSheetId="0">forewords!$1:$6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70" l="1"/>
  <c r="J1" i="270"/>
  <c r="A62" i="65"/>
  <c r="K27" i="268"/>
  <c r="K25" i="268"/>
  <c r="K17" i="268"/>
  <c r="A3" i="270"/>
  <c r="A1" i="270"/>
  <c r="A60" i="270"/>
  <c r="B10" i="270"/>
  <c r="A2" i="270"/>
  <c r="P13" i="269" l="1"/>
  <c r="P10" i="196" l="1"/>
  <c r="L44" i="269" l="1"/>
  <c r="L36" i="269" l="1"/>
  <c r="L34" i="269"/>
  <c r="K12" i="268"/>
  <c r="K24" i="268" l="1"/>
  <c r="P23" i="269" l="1"/>
  <c r="L30" i="269" s="1"/>
  <c r="P30" i="269" s="1"/>
  <c r="K73" i="268" l="1"/>
  <c r="K71" i="268"/>
  <c r="K66" i="268"/>
  <c r="K60" i="268"/>
  <c r="L38" i="269" l="1"/>
  <c r="J2" i="268" l="1"/>
  <c r="K37" i="268" l="1"/>
  <c r="K41" i="268"/>
  <c r="P26" i="196" l="1"/>
  <c r="P21" i="196"/>
  <c r="P14" i="196"/>
  <c r="S29" i="65" s="1"/>
  <c r="A18" i="65"/>
  <c r="E18" i="65"/>
  <c r="L1" i="268"/>
  <c r="A74" i="195"/>
  <c r="J2" i="196"/>
  <c r="J2" i="269"/>
  <c r="J2" i="231"/>
  <c r="J2" i="245"/>
  <c r="J2" i="195"/>
  <c r="E17" i="65"/>
  <c r="A17" i="65"/>
  <c r="A3" i="269"/>
  <c r="A2" i="269"/>
  <c r="M1" i="269"/>
  <c r="A1" i="269"/>
  <c r="A3" i="268"/>
  <c r="A2" i="268"/>
  <c r="A1" i="268"/>
  <c r="D9" i="269"/>
  <c r="M4" i="267"/>
  <c r="A4" i="267"/>
  <c r="A3" i="267"/>
  <c r="A1" i="267"/>
  <c r="K5" i="65"/>
  <c r="M1" i="195"/>
  <c r="M1" i="196"/>
  <c r="M1" i="231"/>
  <c r="M1" i="245"/>
  <c r="A3" i="231"/>
  <c r="A2" i="231"/>
  <c r="A1" i="231"/>
  <c r="A3" i="245"/>
  <c r="A2" i="245"/>
  <c r="A1" i="245"/>
  <c r="A3" i="195"/>
  <c r="A2" i="195"/>
  <c r="A1" i="195"/>
  <c r="A3" i="196"/>
  <c r="A2" i="196"/>
  <c r="A1" i="196"/>
  <c r="E19" i="65"/>
  <c r="E16" i="65"/>
  <c r="A5" i="65"/>
  <c r="A3" i="65"/>
  <c r="A1" i="65"/>
  <c r="A19" i="65"/>
  <c r="A16" i="65"/>
  <c r="A12" i="248"/>
  <c r="A8" i="248"/>
  <c r="B10" i="196" l="1"/>
  <c r="A72" i="196"/>
  <c r="A79" i="268" s="1"/>
  <c r="A70" i="269" s="1"/>
  <c r="A78" i="231" s="1"/>
  <c r="A73" i="245" l="1"/>
  <c r="B10" i="245"/>
</calcChain>
</file>

<file path=xl/sharedStrings.xml><?xml version="1.0" encoding="utf-8"?>
<sst xmlns="http://schemas.openxmlformats.org/spreadsheetml/2006/main" count="834" uniqueCount="529">
  <si>
    <t>The Contractor's company and head office overhead costs</t>
  </si>
  <si>
    <t>Other time related obligations by the Contractor that are relevant to the</t>
  </si>
  <si>
    <t>Provisional sum for various tests requested by the Engineer or his representative</t>
  </si>
  <si>
    <t>in the site instruction book, where the date, position, nature and costs of such</t>
  </si>
  <si>
    <t>certificate for payment purposes</t>
  </si>
  <si>
    <t>Rands/cents</t>
  </si>
  <si>
    <t>5.5</t>
  </si>
  <si>
    <t>SCHEDULE OF QUANTITIES</t>
  </si>
  <si>
    <t>Preamble to Pricing the Schedule of Quantities</t>
  </si>
  <si>
    <t>Deal with water as described in SANS 1 200 A section 5.5</t>
  </si>
  <si>
    <t>The Conditions of Contract, the Special / Particular Conditions of Contract, the Specifications, (including</t>
  </si>
  <si>
    <t>the Project and Particular Specifications) and the Drawings are to be read in conjunction with this</t>
  </si>
  <si>
    <t>Schedule of Quantities.</t>
  </si>
  <si>
    <t>and of the construction of temporary and permanent works.</t>
  </si>
  <si>
    <t>The Tenderer is at liberty to insert a rate of his own choosing for each item in the Schedule of Quantities</t>
  </si>
  <si>
    <t>and his attention is drawn to the fact that the Contract has the right under various circumstances, to</t>
  </si>
  <si>
    <t>payments for additional works carried out and that the Engineer shall base his assessment of the rates to</t>
  </si>
  <si>
    <t>be paid for such additional work on appropriate rates inserted in the Schedule  by the Contractor.</t>
  </si>
  <si>
    <t>Clause 8 of each Standardized Specification and the measurement and payment clause of each Particular</t>
  </si>
  <si>
    <t>Specification, read together with the relevant clauses of the Project Specification, set out what ancillary</t>
  </si>
  <si>
    <t>or associated activities are included in the rates for operations specified.</t>
  </si>
  <si>
    <t>Descriptions in the Schedule of Quantities of this Tender Document drawn up generally in accordance with</t>
  </si>
  <si>
    <t xml:space="preserve">the latest issue of Civil Engineering Quantities (1). Should any requirement of the measurement and </t>
  </si>
  <si>
    <t>payment clause of the applicable Standardized Specification (2), or the Project Specification(2), or the</t>
  </si>
  <si>
    <t>Particular Specification (2) conflict with the terms in the Schedule of Quantities in this Tender Document the</t>
  </si>
  <si>
    <t>requirements in the Schedule of Quantities in this tender document  shall prevail.  The Contractor's attention</t>
  </si>
  <si>
    <t>will be called upon Clause "Qualifications of Tenders" and  Clause "Preliminary &amp; General" in the section</t>
  </si>
  <si>
    <t xml:space="preserve">Unless otherwise stated, items are measured nett in accordance with the Drawings, and no allowance has </t>
  </si>
  <si>
    <t>been made for waste. The Tender Quantities are derived from preliminary drawing, so due allowance shall</t>
  </si>
  <si>
    <t>be made for possible changes.</t>
  </si>
  <si>
    <t>The prices and rates to be inserted in the Schedule of Quantities are to be the exclusive prices to the</t>
  </si>
  <si>
    <t>Employer for the work described under the various items. Such prices shall cover all costs and expenses that</t>
  </si>
  <si>
    <t>may be required in and for the construction of the work described, and shall cover the cost of all general</t>
  </si>
  <si>
    <t>risks, liabilities and obligations se forth or implied in the document an which the Tender is based. The prices</t>
  </si>
  <si>
    <t>and rates specified in the Schedule of Quantities for this Contract shall be fixed, final and binding throughout</t>
  </si>
  <si>
    <t>A price, rate or the word "NIL" is to be entered against each item of the Schedule of  Quantities, whether the</t>
  </si>
  <si>
    <t>quantities are stated or not. If no rate is entered against an Item or a word other than "NIL" is entered, the</t>
  </si>
  <si>
    <t>item will be considered to be covered by other rates in the Schedule, the rate will, nevertheless be taken as</t>
  </si>
  <si>
    <t>"NIL" and no claim will be considered if the quantity of such item increases or decreases.</t>
  </si>
  <si>
    <t>The Tenderer shall price each item in the Schedule of Quantities in BLACK INK and each item must be priced</t>
  </si>
  <si>
    <t>separately and not in combination with other items (no groupings shall be allowed).</t>
  </si>
  <si>
    <t>The Contractor is not entitled to change wording and / or quantities in the Schedule of Quantities without</t>
  </si>
  <si>
    <t>the written permission of the Engineer.</t>
  </si>
  <si>
    <t>All rates and amounts quoted in the Schedule of Quantities shall be in South African Rand</t>
  </si>
  <si>
    <t xml:space="preserve">The Tenderer must provide a rate for all items marked "Rate only" in the amount column. The reason for this is </t>
  </si>
  <si>
    <t>that even though no work is expected to be done under such item, the stated rate shall be applied if any</t>
  </si>
  <si>
    <t>work should be necessary under  that particular item.</t>
  </si>
  <si>
    <t>The standard system of measurement of civil engineering quantities for South Africa published by the South</t>
  </si>
  <si>
    <t>African Institution of Civil Engineers.</t>
  </si>
  <si>
    <t>At each and every item where a reference is made for the quantities to be recorded in the site instruction book</t>
  </si>
  <si>
    <t>by the Engineer's representative and those signed and dated records must be forwarded with the relevant</t>
  </si>
  <si>
    <t>certificates for payments. Failing to do so will annul those items with the result that the requested quantities</t>
  </si>
  <si>
    <t>and amounts shall be deleted from  the payment certificates and no compensation shall be made for such items.</t>
  </si>
  <si>
    <t xml:space="preserve">For each "Provisional Sum" items proof of transaction (i.e.. Proof of payment) must accompany the relevant </t>
  </si>
  <si>
    <t>payment certificates. Failing to do so will result in no compensation being made for such items. Purchase invoice</t>
  </si>
  <si>
    <t xml:space="preserve">or delivery note is insufficient proof of payments. </t>
  </si>
  <si>
    <t xml:space="preserve">For each item that is claimed in the section "Materials on site" proof of payment and / or ownership by the </t>
  </si>
  <si>
    <t>Claimant must accompany the relevant payment certificates. Failing to do so will result in no compensation</t>
  </si>
  <si>
    <t>being made for such items. Purchase invoice or delivery note is insufficient proof of payment. A form is available</t>
  </si>
  <si>
    <t xml:space="preserve">in the Tender Document for proof of ownership of materials which page (or copy of that page) can be signed </t>
  </si>
  <si>
    <t xml:space="preserve">and proof stamped by the supplier, stating the value of purchased goods. The Engineer requires a copy of the </t>
  </si>
  <si>
    <t>receipt as proof of ownership of the materials claimed in the certificate.</t>
  </si>
  <si>
    <t>Under no circumstances will allowance be made to deviate from the specifications set out in the Tender</t>
  </si>
  <si>
    <t>Document without the  written consent of the Engineer. Any contravention of this shall result in rectification by</t>
  </si>
  <si>
    <t>the Contractor at his own cost.</t>
  </si>
  <si>
    <t>The Schedule of Quantities comprises items covering the Contractor's profit and costs of general liabilities</t>
  </si>
  <si>
    <t>millimeter</t>
  </si>
  <si>
    <t>kilometer</t>
  </si>
  <si>
    <t>kilometer pass</t>
  </si>
  <si>
    <t>cubic meter-kilometer</t>
  </si>
  <si>
    <t>liter</t>
  </si>
  <si>
    <t>ton (1 000 kg)</t>
  </si>
  <si>
    <t>"Conditions of Tender" in this Tender Document</t>
  </si>
  <si>
    <t>the Contract period.</t>
  </si>
  <si>
    <t>Units of measurement stated in the Schedule of Quantities are all metric units.</t>
  </si>
  <si>
    <t>Abbreviations used are as follows:</t>
  </si>
  <si>
    <t>=</t>
  </si>
  <si>
    <t>meter</t>
  </si>
  <si>
    <t>km</t>
  </si>
  <si>
    <t>km-pass</t>
  </si>
  <si>
    <t>m²</t>
  </si>
  <si>
    <t>square meter</t>
  </si>
  <si>
    <t>m²-pass</t>
  </si>
  <si>
    <t>square meter pass</t>
  </si>
  <si>
    <t>m³</t>
  </si>
  <si>
    <t>cubic meter</t>
  </si>
  <si>
    <t>m³-km</t>
  </si>
  <si>
    <t>ha</t>
  </si>
  <si>
    <t>hectare</t>
  </si>
  <si>
    <t>kw</t>
  </si>
  <si>
    <t>kilowatt</t>
  </si>
  <si>
    <t>l</t>
  </si>
  <si>
    <t>kl</t>
  </si>
  <si>
    <t>kg</t>
  </si>
  <si>
    <t>kilogram</t>
  </si>
  <si>
    <t>Prov.</t>
  </si>
  <si>
    <t>provisional amount</t>
  </si>
  <si>
    <t>m³ km</t>
  </si>
  <si>
    <t>percent</t>
  </si>
  <si>
    <t>PC Sum</t>
  </si>
  <si>
    <t>prime cost sum</t>
  </si>
  <si>
    <t>Sum</t>
  </si>
  <si>
    <t>number</t>
  </si>
  <si>
    <t>Notes :</t>
  </si>
  <si>
    <t>1)</t>
  </si>
  <si>
    <t>2)</t>
  </si>
  <si>
    <t>Information for the Submission of the Schedule of Quantities for Certifications</t>
  </si>
  <si>
    <t>See definition in Sub-Clause 2.1 of Part 1 of SANS 0120.</t>
  </si>
  <si>
    <t>SANS</t>
  </si>
  <si>
    <t>A,AB</t>
  </si>
  <si>
    <t>kilolitre</t>
  </si>
  <si>
    <t>Contractual requirements to cover the Contractor's costs for the providing of sureties,</t>
  </si>
  <si>
    <t>insurances and other requirements as stated in the Tender Document</t>
  </si>
  <si>
    <t>Facilities for the Contractor for the duration of the Contract :</t>
  </si>
  <si>
    <t>PS 6.1</t>
  </si>
  <si>
    <t>PS 6.4</t>
  </si>
  <si>
    <t>PS 6.5</t>
  </si>
  <si>
    <t>PS6.2&amp;6.3</t>
  </si>
  <si>
    <t xml:space="preserve">The Contractor to establish access road to site ( Sub Clause 5.8 in SANS 1 200 A), </t>
  </si>
  <si>
    <t>further clarified in PSA 6 in the Tender Document</t>
  </si>
  <si>
    <t>Other fixed charge obligations by the Contractor that are relevant to the successful</t>
  </si>
  <si>
    <t>Operate and maintain facilities on site as follows :</t>
  </si>
  <si>
    <t xml:space="preserve">   a.) Facilities for the Engineer and for his representative for the duration of Contract</t>
  </si>
  <si>
    <t>as stated in item 1.1.2.1 through 1.1.2.3</t>
  </si>
  <si>
    <t xml:space="preserve">   b.) Facilities for the Contractor for the duration of the Contract as stated in items</t>
  </si>
  <si>
    <t>1.1.3.1 through 1.1.3.9</t>
  </si>
  <si>
    <t>Supervision as specified in the SANS 1 200 A, the Contractor's attention will be called</t>
  </si>
  <si>
    <t>to the Clause dealing with the " Site Supervision " in the " Conditions of Tender "</t>
  </si>
  <si>
    <t>section in the Tender Document</t>
  </si>
  <si>
    <t>The Contractor to provide survey equipments for the use of the Engineer and / or his</t>
  </si>
  <si>
    <t>representative as set out in the Tender Document in Clause PSAB 5 failing to do so the</t>
  </si>
  <si>
    <t>Engineer reserves the right to purchase such equipment to the cost of the Contractor</t>
  </si>
  <si>
    <t>( i.e.. deduct such amounts from the Contractor's payment certificates )</t>
  </si>
  <si>
    <t>material from designated borrow pits on site within free haul distance, (compaction</t>
  </si>
  <si>
    <t>of this material measured in excavation items ),</t>
  </si>
  <si>
    <t>Open up borrow pit if requested by the Engineer following the specifications in SANS</t>
  </si>
  <si>
    <t>and provide permanent or temporary protection</t>
  </si>
  <si>
    <t>PS 7.1</t>
  </si>
  <si>
    <t>1.3.3</t>
  </si>
  <si>
    <t>PSA15.2</t>
  </si>
  <si>
    <t>1.3.4</t>
  </si>
  <si>
    <t>Contractor's overhead and profit on Item 1.3.3</t>
  </si>
  <si>
    <t>1.3.5</t>
  </si>
  <si>
    <t>PSA14.3</t>
  </si>
  <si>
    <t>1.3.6</t>
  </si>
  <si>
    <t>Contractor's overhead and profit on Item 1.3.5</t>
  </si>
  <si>
    <t>Provide an office : furnished room complete described in SANS 1 200 AB, item 3.2, 4.1</t>
  </si>
  <si>
    <t>and 5.2, alternatively as requested in the Tender Document</t>
  </si>
  <si>
    <t>PSAB 2</t>
  </si>
  <si>
    <t>Total carried forward</t>
  </si>
  <si>
    <t>Total carried to summary</t>
  </si>
  <si>
    <t>PSC 1-4</t>
  </si>
  <si>
    <t>PS 8.1</t>
  </si>
  <si>
    <t>2.6</t>
  </si>
  <si>
    <t>2.6.1</t>
  </si>
  <si>
    <t>3)</t>
  </si>
  <si>
    <t>4)</t>
  </si>
  <si>
    <t>Payment</t>
  </si>
  <si>
    <t>Quantity</t>
  </si>
  <si>
    <t>t</t>
  </si>
  <si>
    <t>mm</t>
  </si>
  <si>
    <t>2.2.2</t>
  </si>
  <si>
    <t>Total construction value</t>
  </si>
  <si>
    <t>Total construction and contingency value</t>
  </si>
  <si>
    <t>%</t>
  </si>
  <si>
    <t>1.1.2.3</t>
  </si>
  <si>
    <t>2.1</t>
  </si>
  <si>
    <t>Contractor's overhead and profit on Item 1.3.1</t>
  </si>
  <si>
    <t>Item</t>
  </si>
  <si>
    <t>Item Description</t>
  </si>
  <si>
    <t>Unit</t>
  </si>
  <si>
    <t>Rate</t>
  </si>
  <si>
    <t>Amount</t>
  </si>
  <si>
    <t>No.</t>
  </si>
  <si>
    <t>Refers</t>
  </si>
  <si>
    <t>1 200</t>
  </si>
  <si>
    <t>Preliminary and General</t>
  </si>
  <si>
    <t>1.1</t>
  </si>
  <si>
    <t>Fixed Charge Items</t>
  </si>
  <si>
    <t>A</t>
  </si>
  <si>
    <t>1.1.1</t>
  </si>
  <si>
    <t>8.3.1</t>
  </si>
  <si>
    <t>sum</t>
  </si>
  <si>
    <t>1.1.2</t>
  </si>
  <si>
    <t>1.1.2.1</t>
  </si>
  <si>
    <t>1.1.2.2</t>
  </si>
  <si>
    <t>PSAB 1</t>
  </si>
  <si>
    <t>No</t>
  </si>
  <si>
    <t>PSAB 5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</si>
  <si>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</si>
  <si>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</si>
  <si>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</si>
  <si>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</si>
  <si>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</si>
  <si>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</si>
  <si>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</si>
  <si>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</si>
  <si>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</si>
  <si>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</si>
  <si>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8.3.3</t>
  </si>
  <si>
    <t>1.1.4</t>
  </si>
  <si>
    <t>8.3.4</t>
  </si>
  <si>
    <t>1.2</t>
  </si>
  <si>
    <t>Time Related Items</t>
  </si>
  <si>
    <t>1.2.1</t>
  </si>
  <si>
    <t>1.2.2</t>
  </si>
  <si>
    <t>1.2.2.1</t>
  </si>
  <si>
    <t>1.2.2.2</t>
  </si>
  <si>
    <t>1.2.3</t>
  </si>
  <si>
    <t>1.2.4</t>
  </si>
  <si>
    <t>1.2.5</t>
  </si>
  <si>
    <t>1.3</t>
  </si>
  <si>
    <t>Provisional Sums by the Engineer</t>
  </si>
  <si>
    <t>1.3.1</t>
  </si>
  <si>
    <t>1.3.2</t>
  </si>
  <si>
    <t>Site Clearance</t>
  </si>
  <si>
    <t>m3</t>
  </si>
  <si>
    <t>8.2.1</t>
  </si>
  <si>
    <t>m</t>
  </si>
  <si>
    <t>2.1.1</t>
  </si>
  <si>
    <t>2.2</t>
  </si>
  <si>
    <t>2.2.1</t>
  </si>
  <si>
    <t>2.2.3</t>
  </si>
  <si>
    <t>2.3</t>
  </si>
  <si>
    <t>2.3.1</t>
  </si>
  <si>
    <t>Provide workshops for the duration of the Contract</t>
  </si>
  <si>
    <t>PRELIMINARY AND GENERAL</t>
  </si>
  <si>
    <t>C</t>
  </si>
  <si>
    <t>Excavations</t>
  </si>
  <si>
    <t>DB</t>
  </si>
  <si>
    <t>Excavation Ancillary Items</t>
  </si>
  <si>
    <t>Dealing with Existing Services</t>
  </si>
  <si>
    <t>8.3.5.a</t>
  </si>
  <si>
    <t>Prov</t>
  </si>
  <si>
    <t>2.3.2</t>
  </si>
  <si>
    <t>2.3.3</t>
  </si>
  <si>
    <t>2.4</t>
  </si>
  <si>
    <t>2.4.1</t>
  </si>
  <si>
    <t>2.5</t>
  </si>
  <si>
    <t>2.5.1</t>
  </si>
  <si>
    <t>Schedule 1</t>
  </si>
  <si>
    <t>Schedule 1 ( Continued )</t>
  </si>
  <si>
    <t>Schedule 2</t>
  </si>
  <si>
    <t>Schedule 4 (continued)</t>
  </si>
  <si>
    <t>Make up deficiency in backfill material due to spoiling of surplus and unsuitable</t>
  </si>
  <si>
    <t>material from other necessary excavations on site within free haul distance,</t>
  </si>
  <si>
    <t>(compaction of this material measured in excavation items ),</t>
  </si>
  <si>
    <t>Allow for the cost of personal protective clothing as follows :</t>
  </si>
  <si>
    <t>PHASE 1 :</t>
  </si>
  <si>
    <t>PHASE 2 :</t>
  </si>
  <si>
    <t>Summary of the Schedule of  Quantities</t>
  </si>
  <si>
    <t>Occupational health and safety requirements</t>
  </si>
  <si>
    <t>Notification of construction work</t>
  </si>
  <si>
    <t>Contractor</t>
  </si>
  <si>
    <t>Witness 1</t>
  </si>
  <si>
    <t>Witness 2</t>
  </si>
  <si>
    <t>Employer</t>
  </si>
  <si>
    <t>Allow for the costs on notification of the Provincial Director of construction</t>
  </si>
  <si>
    <t>work Regulation 3</t>
  </si>
  <si>
    <t>Program</t>
  </si>
  <si>
    <t>Allow for the costs on setting up a Health and Safety Program including a file on</t>
  </si>
  <si>
    <t>site, Regulations 3 and 5 - Include the cost to compile the following documents :</t>
  </si>
  <si>
    <t>Copy of tender document</t>
  </si>
  <si>
    <t>Copy of drawings</t>
  </si>
  <si>
    <t>Letters of appointment</t>
  </si>
  <si>
    <t>Company safety Policy</t>
  </si>
  <si>
    <t>Company organogrammme</t>
  </si>
  <si>
    <t>Notice in respect of machinery</t>
  </si>
  <si>
    <t>Ten commandments of safety</t>
  </si>
  <si>
    <t>Emergency telephone numbers</t>
  </si>
  <si>
    <t>List of subcontractors</t>
  </si>
  <si>
    <t>Proof of registration with COID Insurer</t>
  </si>
  <si>
    <t>Training material</t>
  </si>
  <si>
    <t>Risk assessments and method statements</t>
  </si>
  <si>
    <t>Registers as specified elsewhere</t>
  </si>
  <si>
    <t>Safe work procedures</t>
  </si>
  <si>
    <t>The file will be expanded during the project as and when required by the Client</t>
  </si>
  <si>
    <t>Supervisory appointments</t>
  </si>
  <si>
    <t>Allow for the costs of a person to carry  out a risk assessment</t>
  </si>
  <si>
    <t>Allow for the appointment of a SHE Coordinator to do monthly inspections</t>
  </si>
  <si>
    <t>Schedule 4</t>
  </si>
  <si>
    <t>Allow for the appointment of a H &amp; S Induction trainer provisional sum for</t>
  </si>
  <si>
    <t>construction period.</t>
  </si>
  <si>
    <t>Allow for the costs of setting up  safe works procedures by a competent person</t>
  </si>
  <si>
    <t>Training courses</t>
  </si>
  <si>
    <t>Allow for the cost of setting up training courses</t>
  </si>
  <si>
    <t>The following provisional sums are allowed for each training course</t>
  </si>
  <si>
    <t xml:space="preserve">Toolbox talks on functions of the SHE </t>
  </si>
  <si>
    <t>Representative</t>
  </si>
  <si>
    <t>Induction training</t>
  </si>
  <si>
    <t>Community training</t>
  </si>
  <si>
    <t xml:space="preserve">Toolbox talks on environmental awareness </t>
  </si>
  <si>
    <t>Training on construction vehicles and  mobile plant</t>
  </si>
  <si>
    <t>First aid awareness</t>
  </si>
  <si>
    <t>Fire fighting awareness</t>
  </si>
  <si>
    <t>Tool box talks on hand tools and hand tool accidents</t>
  </si>
  <si>
    <t xml:space="preserve">Tool box talks on machine guarding </t>
  </si>
  <si>
    <t xml:space="preserve">Tool box talks on lifting materials by hand </t>
  </si>
  <si>
    <t xml:space="preserve">Tool box talks on safe loading </t>
  </si>
  <si>
    <t xml:space="preserve">Tool box talks on safety signs </t>
  </si>
  <si>
    <t>Tool box talks on ten commandments of safety</t>
  </si>
  <si>
    <t>SHE representative</t>
  </si>
  <si>
    <t>Allow for the appointment of a  SHE representative to be permanently on site</t>
  </si>
  <si>
    <t>Accident investigator - allow for the appointment of an accident investigator</t>
  </si>
  <si>
    <t>Construction vehicle and mobile plant inspector - allow for the appointment of a</t>
  </si>
  <si>
    <t xml:space="preserve">full time inspector of construction vehicles </t>
  </si>
  <si>
    <t>Hand tool inspector - allow for the appointment of a full time hand tool inspector</t>
  </si>
  <si>
    <t>Portable electrical equipment inspector - allow for the appointment of a full time</t>
  </si>
  <si>
    <t>inspector of portable electrical equipments</t>
  </si>
  <si>
    <t>Stacking and storage inspector - allow for the costs of a competent person to</t>
  </si>
  <si>
    <t>supervise all stacking and storage</t>
  </si>
  <si>
    <t>Hygiene and facility inspector - allow for the appointment of a full time hygiene</t>
  </si>
  <si>
    <t>and facility Inspector</t>
  </si>
  <si>
    <t>Fire equipment inspector - allow for the costs of a competent person to inspect</t>
  </si>
  <si>
    <t>all fire equipment</t>
  </si>
  <si>
    <t>First aid box inspector - allow for the costs of a competent person to inspect first</t>
  </si>
  <si>
    <t>aid box</t>
  </si>
  <si>
    <t>Allow for the following appointments of personnel with responsibilities towards</t>
  </si>
  <si>
    <t>Health and Safety</t>
  </si>
  <si>
    <t>Allow for the appointment of full time employees as construction supervisors</t>
  </si>
  <si>
    <t xml:space="preserve">Allow for the appointment of full time excavation inspector for excavation of </t>
  </si>
  <si>
    <t>more than 1.2 m deep</t>
  </si>
  <si>
    <t>Allow for the appointment of full time employee to act as community liaison</t>
  </si>
  <si>
    <t>Fire fighting equipment</t>
  </si>
  <si>
    <t>Provide 3 kg fire fighting equipment suitable for electric fires on each site</t>
  </si>
  <si>
    <t>Allow for costs of obtaining inspection certificates of fire fighting equipment</t>
  </si>
  <si>
    <t>First aid</t>
  </si>
  <si>
    <t>Allow for the cost of a basic First Aid Kit and stretcher</t>
  </si>
  <si>
    <t>Personal protective clothing</t>
  </si>
  <si>
    <t>Safety Shoes</t>
  </si>
  <si>
    <t>Dust Masks</t>
  </si>
  <si>
    <t>Overalls</t>
  </si>
  <si>
    <t>Provide offices and storage sheds as necessary for the duration of the Contract</t>
  </si>
  <si>
    <t>Provide living accommodations for the Contractor  and his employees</t>
  </si>
  <si>
    <t>Provide ablution and latrine facilities as specified in the Tender Document</t>
  </si>
  <si>
    <t>Supply tools and equipments as per the Contractor's requirements</t>
  </si>
  <si>
    <t>Provide water supplies, electric power and communications as necessary</t>
  </si>
  <si>
    <t>successful completion of the Contract</t>
  </si>
  <si>
    <t>The Contractor to remove Engineer's and Contractor's site establishment upon</t>
  </si>
  <si>
    <t>completion of the Contract</t>
  </si>
  <si>
    <t>The Contractor to establish facilities on site as follows :</t>
  </si>
  <si>
    <t>4.1</t>
  </si>
  <si>
    <t>4.2</t>
  </si>
  <si>
    <t>4.3</t>
  </si>
  <si>
    <t>4.4</t>
  </si>
  <si>
    <t>4.5</t>
  </si>
  <si>
    <t>4.9</t>
  </si>
  <si>
    <t>4.8</t>
  </si>
  <si>
    <t>4.7</t>
  </si>
  <si>
    <t>4.6</t>
  </si>
  <si>
    <t>LI</t>
  </si>
  <si>
    <t>LIC</t>
  </si>
  <si>
    <t>PS10.5</t>
  </si>
  <si>
    <t>PR10.32</t>
  </si>
  <si>
    <t>Copy of H &amp; S Act 85 of 1993 including Construction Regulations July 2003</t>
  </si>
  <si>
    <t>The file shall be a lever arch file with original color document of acceptable standards</t>
  </si>
  <si>
    <t>NOTE:</t>
  </si>
  <si>
    <t>Hard Hats</t>
  </si>
  <si>
    <t xml:space="preserve">HIV training </t>
  </si>
  <si>
    <t>Moses Kotane Local Municipality</t>
  </si>
  <si>
    <t xml:space="preserve">tests must be recorded and a copy must accompany the Contractor's </t>
  </si>
  <si>
    <t>Earth Works and Pit Linning</t>
  </si>
  <si>
    <t>water - inclusive of foundations required</t>
  </si>
  <si>
    <t>Excavate the pit at the task rate with consideration of work space</t>
  </si>
  <si>
    <t>and risk of collapse of sides of toilet pit.</t>
  </si>
  <si>
    <r>
      <t>m</t>
    </r>
    <r>
      <rPr>
        <sz val="14"/>
        <color indexed="16"/>
        <rFont val="Calibri"/>
        <family val="2"/>
      </rPr>
      <t>³</t>
    </r>
  </si>
  <si>
    <r>
      <t>m</t>
    </r>
    <r>
      <rPr>
        <sz val="14"/>
        <color indexed="16"/>
        <rFont val="Calibri"/>
        <family val="2"/>
      </rPr>
      <t>²</t>
    </r>
  </si>
  <si>
    <t>POHS10.16</t>
  </si>
  <si>
    <t>POHS10.15 &amp;</t>
  </si>
  <si>
    <t>Safeguarding Excavation in terms of OSH Act to prevent people and</t>
  </si>
  <si>
    <t>Animals from falling into pit.</t>
  </si>
  <si>
    <t>Excavate by hand in soft material to expose existing services crossing the trenches/pit</t>
  </si>
  <si>
    <t xml:space="preserve">Unforeseen services on site such as cables and pipes to which no record of </t>
  </si>
  <si>
    <t>their existance was provided or not shown on record drawings.</t>
  </si>
  <si>
    <t>2.5.2</t>
  </si>
  <si>
    <t>Pit/Sub-Structure</t>
  </si>
  <si>
    <t>PIT LINING</t>
  </si>
  <si>
    <t>TOP STRUCTIRE</t>
  </si>
  <si>
    <t>Supply &amp; Erect Top Structure</t>
  </si>
  <si>
    <t>Provision of Top structure on Site</t>
  </si>
  <si>
    <t xml:space="preserve">Schedule 3 </t>
  </si>
  <si>
    <t>D</t>
  </si>
  <si>
    <t>PSD 8.3.3</t>
  </si>
  <si>
    <t>PSD 8.3.3b</t>
  </si>
  <si>
    <t xml:space="preserve">Extra Over Item 2.2.1 for Excavation in </t>
  </si>
  <si>
    <t>b) Hard Rock</t>
  </si>
  <si>
    <t>PA 1.2.5</t>
  </si>
  <si>
    <t>PA1.2</t>
  </si>
  <si>
    <t>PA 1.2.1</t>
  </si>
  <si>
    <t>Safety Gloves</t>
  </si>
  <si>
    <t>Gum Boots</t>
  </si>
  <si>
    <t>Rate Only</t>
  </si>
  <si>
    <t xml:space="preserve">(Control on SHE Representative provisional sum for seven months) </t>
  </si>
  <si>
    <t>2.4.2</t>
  </si>
  <si>
    <t>4.1.1</t>
  </si>
  <si>
    <t>4.2.1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</si>
  <si>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</si>
  <si>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</si>
  <si>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</si>
  <si>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</si>
  <si>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</si>
  <si>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</si>
  <si>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</si>
  <si>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</si>
  <si>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</si>
  <si>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</si>
  <si>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</si>
  <si>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</si>
  <si>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</si>
  <si>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</si>
  <si>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</si>
  <si>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</si>
  <si>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</si>
  <si>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</si>
  <si>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</si>
  <si>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</si>
  <si>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</si>
  <si>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</si>
  <si>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</si>
  <si>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</si>
  <si>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</si>
  <si>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</si>
  <si>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</si>
  <si>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</si>
  <si>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</si>
  <si>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</si>
  <si>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</si>
  <si>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4.6.1</t>
  </si>
  <si>
    <t>4.6.2</t>
  </si>
  <si>
    <t>4.7.1</t>
  </si>
  <si>
    <t>4.8.1</t>
  </si>
  <si>
    <t>4.8.2</t>
  </si>
  <si>
    <t>4.8.3</t>
  </si>
  <si>
    <t>4.8.4</t>
  </si>
  <si>
    <t>4.8.5</t>
  </si>
  <si>
    <t>4.8.6</t>
  </si>
  <si>
    <t>4.9.1</t>
  </si>
  <si>
    <t xml:space="preserve">Backfill spread balance of soil and compact around built structure in layers of 200mm, </t>
  </si>
  <si>
    <t>to NGL. Ref attached drawings.</t>
  </si>
  <si>
    <t>2.2.5</t>
  </si>
  <si>
    <t xml:space="preserve">URINE DIVERSION </t>
  </si>
  <si>
    <t>2.6.1.1</t>
  </si>
  <si>
    <t>2.6.4</t>
  </si>
  <si>
    <t>2.6.4.1</t>
  </si>
  <si>
    <t>2.5.3</t>
  </si>
  <si>
    <t>Leave a half brick  size opening for 20mm Ø HDPE Drain pipe to pass through. Ref attched drawings</t>
  </si>
  <si>
    <t>Distribute componets on site and store.</t>
  </si>
  <si>
    <t>Erect and fix Top structure including but not limited to: fitment of pan, ventilation pipe,</t>
  </si>
  <si>
    <t>extraction unit, Roof &amp; door.</t>
  </si>
  <si>
    <t>Contractor's overhead and profit on Item 2.6.4</t>
  </si>
  <si>
    <t>Contractor's overhead and profit on Item 2.6.1</t>
  </si>
  <si>
    <t>Supply 19mm Crusher Stone</t>
  </si>
  <si>
    <t>Supply A4 Non Woven Polyester Bidim</t>
  </si>
  <si>
    <t>Provisional sum for the remunuration of the CLO, for each village or as per Client's</t>
  </si>
  <si>
    <t xml:space="preserve">Provisional sum for the Sitting Allowance of the PSC Members attending Site Meetings </t>
  </si>
  <si>
    <t>during the Construction Phase</t>
  </si>
  <si>
    <t xml:space="preserve">instructions. </t>
  </si>
  <si>
    <t>(DRW 006NB-04)</t>
  </si>
  <si>
    <t>The Contractor to provide a name board as detailed in the Tender Document</t>
  </si>
  <si>
    <t>Nominated Subcontractor)</t>
  </si>
  <si>
    <t>including, but not limited to a Pit Cover Slab, floor inserts, walls, roof, lockable door,</t>
  </si>
  <si>
    <t xml:space="preserve">Vent Pipe &amp; Fly Screen, pedestal, seat and lid, handwash facility and urine </t>
  </si>
  <si>
    <t>components.</t>
  </si>
  <si>
    <t xml:space="preserve">Provisional Sum for the supply of the pre-cast top structure, completely manufactured,  </t>
  </si>
  <si>
    <t>Ref attched Drawings (006UD -02 and 006UD-03)</t>
  </si>
  <si>
    <t xml:space="preserve">Allow for the following appointments to be part of the functions of SHE </t>
  </si>
  <si>
    <t>Rate only</t>
  </si>
  <si>
    <t xml:space="preserve">Total value carried to Total Summary Page </t>
  </si>
  <si>
    <t>Drawing refers : 006UD-02, UD-03 &amp; VIP-05</t>
  </si>
  <si>
    <t xml:space="preserve">Add 15% Value Added Tax </t>
  </si>
  <si>
    <t>CONCRETE STRIP / BEAM IN THE PIT</t>
  </si>
  <si>
    <t xml:space="preserve">(Toilet Structures to be Purchased by the Municipality directly from their </t>
  </si>
  <si>
    <t>Add estimated (5% of construction value) contingencies</t>
  </si>
  <si>
    <r>
      <t>Clear vegetation, rubble, bushes and trees up to 1 m of girth to an area of 8.2 m</t>
    </r>
    <r>
      <rPr>
        <sz val="12"/>
        <color indexed="16"/>
        <rFont val="Calibri"/>
        <family val="2"/>
      </rPr>
      <t>²</t>
    </r>
  </si>
  <si>
    <t>3000 x 2740 mm</t>
  </si>
  <si>
    <t xml:space="preserve">a) Intermediate material </t>
  </si>
  <si>
    <t>Prepare bottom of Pit, Compact to 93% MOD AASHTO, Supply and Construct a 200x100X8400mm</t>
  </si>
  <si>
    <t>half an hour of mixing</t>
  </si>
  <si>
    <t>concrete strip footing / beam with Concrete mix 3:2:1 ratio. Ref attached drawings.</t>
  </si>
  <si>
    <t>Concrete mix of 1 part cement, 2 parts river sand, 3 parts coarse aggregate. Concrete must be placed within</t>
  </si>
  <si>
    <t xml:space="preserve">Supply and Construct Pit Lining out of stock Maxi Bricks (290x140x90), using a mortar mix 1:6 (Type N) </t>
  </si>
  <si>
    <r>
      <t>Total area of brick work per pit is approximately 20m</t>
    </r>
    <r>
      <rPr>
        <sz val="12"/>
        <color indexed="16"/>
        <rFont val="Calibri"/>
        <family val="2"/>
      </rPr>
      <t>².</t>
    </r>
    <r>
      <rPr>
        <sz val="12"/>
        <color indexed="16"/>
        <rFont val="Century Gothic"/>
        <family val="2"/>
      </rPr>
      <t xml:space="preserve">  </t>
    </r>
  </si>
  <si>
    <t>2.5.3.1</t>
  </si>
  <si>
    <t>2.5.3.2</t>
  </si>
  <si>
    <t>CLEARING SITE</t>
  </si>
  <si>
    <t>2.6.2</t>
  </si>
  <si>
    <t>2.6.2.1</t>
  </si>
  <si>
    <t>2.6.3</t>
  </si>
  <si>
    <t>2.6.3.1</t>
  </si>
  <si>
    <t>2.6.3.2</t>
  </si>
  <si>
    <t>2.6.3.3</t>
  </si>
  <si>
    <t>Clear site, rake it neat and discard excess material</t>
  </si>
  <si>
    <t>Tendered Amounts</t>
  </si>
  <si>
    <r>
      <t xml:space="preserve">Connect/Fit, lay and backfill the 20mm </t>
    </r>
    <r>
      <rPr>
        <sz val="12"/>
        <color indexed="16"/>
        <rFont val="Calibri"/>
        <family val="2"/>
      </rPr>
      <t>Ø</t>
    </r>
    <r>
      <rPr>
        <sz val="12"/>
        <color indexed="16"/>
        <rFont val="Century Gothic"/>
        <family val="2"/>
      </rPr>
      <t xml:space="preserve"> HDPE Drain pipe to the toilet sloping to the </t>
    </r>
  </si>
  <si>
    <t>0.5x 0.5x 0.5m french drain at a slope of 1:15</t>
  </si>
  <si>
    <t>PRECAST TOP STRUCTURE (OTHER ALTERNATIVE)</t>
  </si>
  <si>
    <t>COVID-19 COMPLIANCE</t>
  </si>
  <si>
    <t>4.9.5</t>
  </si>
  <si>
    <t>Supply Sanitizers for the duration of Contract</t>
  </si>
  <si>
    <t>4.9.6</t>
  </si>
  <si>
    <t>Supply Tissue for hand wiping for the duration of the Contract</t>
  </si>
  <si>
    <t>4.9.7</t>
  </si>
  <si>
    <t>Bio Hazardous Waste bins - (the colour coded ones)</t>
  </si>
  <si>
    <t>4.9.8</t>
  </si>
  <si>
    <t>Transportation of the disposal of the Bio-hazardous waste</t>
  </si>
  <si>
    <t>4.9.9</t>
  </si>
  <si>
    <t>Cleaning detergents, Cleaning cloth and cleaning equipments</t>
  </si>
  <si>
    <t>4.9.10</t>
  </si>
  <si>
    <t>Screeing Equipment digital body thermometer infrared non-contact</t>
  </si>
  <si>
    <t>4.9.11</t>
  </si>
  <si>
    <t>Covid-19 Compliance Officer</t>
  </si>
  <si>
    <t>4.9.12</t>
  </si>
  <si>
    <t>Provide an Isolation room</t>
  </si>
  <si>
    <t>Project No. :MKLM/RSP/21_04</t>
  </si>
  <si>
    <t>Covid 19 OHS Plan, HIRA and file</t>
  </si>
  <si>
    <t>Hand washing Facilities</t>
  </si>
  <si>
    <t>Personal Protective Equipment</t>
  </si>
  <si>
    <t>Cloth mask</t>
  </si>
  <si>
    <t>Hand gloves surgical plastic</t>
  </si>
  <si>
    <t>Face shield</t>
  </si>
  <si>
    <t>Supply Sanitizer foot press stand</t>
  </si>
  <si>
    <t>4.9.2</t>
  </si>
  <si>
    <t>4.9.3</t>
  </si>
  <si>
    <t>4.9.4</t>
  </si>
  <si>
    <t>size 3.000m x 2.740m X 1.5m deep and keeping trench excavations free of all</t>
  </si>
  <si>
    <t>PRECAST TOP STRUCTURE (ELDOCRETE)</t>
  </si>
  <si>
    <t>BID No. 022/MKLM/2021/2022</t>
  </si>
  <si>
    <t>Date : 01/12/2021</t>
  </si>
  <si>
    <t>SUPPLY AND INSTALLATION OF 215 VIDP TOILETS IN DISAKE THROUGH RURAL SANITATION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</si>
</sst>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&quot;Page Number&quot;\1"/>
    <numFmt numFmtId="166" formatCode="&quot;-\brought forward from page&quot;\ ##"/>
    <numFmt numFmtId="167" formatCode="&quot;BOQ Page Number&quot;\ ##"/>
  </numFmts>
  <fonts count="10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6"/>
      <color indexed="16"/>
      <name val="Century Gothic"/>
      <family val="2"/>
    </font>
    <font>
      <b/>
      <sz val="22"/>
      <color indexed="16"/>
      <name val="Century Gothic"/>
      <family val="2"/>
    </font>
    <font>
      <b/>
      <sz val="14"/>
      <color indexed="16"/>
      <name val="Century Gothic"/>
      <family val="2"/>
    </font>
    <font>
      <sz val="24"/>
      <color indexed="16"/>
      <name val="Copperplate Gothic Bold"/>
      <family val="2"/>
    </font>
    <font>
      <sz val="16"/>
      <name val="Copperplate Gothic Bold"/>
      <family val="2"/>
    </font>
    <font>
      <sz val="10"/>
      <color indexed="56"/>
      <name val="Copperplate Gothic Light"/>
      <family val="2"/>
    </font>
    <font>
      <sz val="20"/>
      <color indexed="63"/>
      <name val="Copperplate Gothic Light"/>
      <family val="2"/>
    </font>
    <font>
      <sz val="24"/>
      <color indexed="59"/>
      <name val="Copperplate Gothic Light"/>
      <family val="2"/>
    </font>
    <font>
      <sz val="22"/>
      <color indexed="16"/>
      <name val="Century Gothic"/>
      <family val="2"/>
    </font>
    <font>
      <sz val="10"/>
      <name val="Arial"/>
      <family val="2"/>
    </font>
    <font>
      <sz val="13"/>
      <color indexed="16"/>
      <name val="Century Gothic"/>
      <family val="2"/>
    </font>
    <font>
      <sz val="13"/>
      <name val="Arial"/>
      <family val="2"/>
    </font>
    <font>
      <sz val="24"/>
      <color indexed="16"/>
      <name val="Copperplate Gothic Light"/>
      <family val="2"/>
    </font>
    <font>
      <sz val="10"/>
      <color indexed="16"/>
      <name val="Arial"/>
      <family val="2"/>
    </font>
    <font>
      <sz val="16"/>
      <color indexed="16"/>
      <name val="Century Gothic"/>
      <family val="2"/>
    </font>
    <font>
      <sz val="20"/>
      <color indexed="16"/>
      <name val="Copperplate Gothic Light"/>
      <family val="2"/>
    </font>
    <font>
      <sz val="14"/>
      <color indexed="16"/>
      <name val="Copperplate Gothic Light"/>
      <family val="2"/>
    </font>
    <font>
      <b/>
      <sz val="20"/>
      <color indexed="16"/>
      <name val="Copperplate Gothic Light"/>
      <family val="2"/>
    </font>
    <font>
      <b/>
      <sz val="20"/>
      <color indexed="16"/>
      <name val="Copperplate Gothic Bold"/>
      <family val="2"/>
    </font>
    <font>
      <sz val="14"/>
      <color indexed="16"/>
      <name val="Century Gothic"/>
      <family val="2"/>
    </font>
    <font>
      <sz val="20"/>
      <color indexed="16"/>
      <name val="Copperplate Gothic Bold"/>
      <family val="2"/>
    </font>
    <font>
      <sz val="26"/>
      <color indexed="16"/>
      <name val="Copperplate Gothic Light"/>
      <family val="2"/>
    </font>
    <font>
      <sz val="24"/>
      <color indexed="16"/>
      <name val="Cornerstone"/>
    </font>
    <font>
      <sz val="12"/>
      <color indexed="16"/>
      <name val="Century Gothic"/>
      <family val="2"/>
    </font>
    <font>
      <sz val="16"/>
      <color indexed="16"/>
      <name val="Copperplate Gothic Light"/>
      <family val="2"/>
    </font>
    <font>
      <b/>
      <sz val="12"/>
      <color indexed="16"/>
      <name val="Century Gothic"/>
      <family val="2"/>
    </font>
    <font>
      <sz val="18"/>
      <color indexed="16"/>
      <name val="Copperplate Gothic Light"/>
      <family val="2"/>
    </font>
    <font>
      <sz val="10"/>
      <color indexed="16"/>
      <name val="Copperplate Gothic Light"/>
      <family val="2"/>
    </font>
    <font>
      <sz val="11"/>
      <color indexed="16"/>
      <name val="Century Gothic"/>
      <family val="2"/>
    </font>
    <font>
      <sz val="24"/>
      <color indexed="12"/>
      <name val="Copperplate Gothic Light"/>
      <family val="2"/>
    </font>
    <font>
      <sz val="24"/>
      <color indexed="12"/>
      <name val="Copperplate Gothic Bold"/>
      <family val="2"/>
    </font>
    <font>
      <sz val="12"/>
      <color indexed="16"/>
      <name val="Copperplate Gothic Light"/>
      <family val="2"/>
    </font>
    <font>
      <b/>
      <sz val="12"/>
      <color indexed="16"/>
      <name val="Copperplate Gothic Light"/>
      <family val="2"/>
    </font>
    <font>
      <b/>
      <sz val="10"/>
      <color indexed="16"/>
      <name val="Copperplate Gothic Light"/>
      <family val="2"/>
    </font>
    <font>
      <sz val="16"/>
      <color indexed="16"/>
      <name val="Copperplate Gothic Bold"/>
      <family val="2"/>
    </font>
    <font>
      <sz val="10"/>
      <color indexed="16"/>
      <name val="Copperplate Gothic Bold"/>
      <family val="2"/>
    </font>
    <font>
      <sz val="14"/>
      <color indexed="16"/>
      <name val="Arial"/>
      <family val="2"/>
    </font>
    <font>
      <sz val="10"/>
      <color indexed="16"/>
      <name val="Century Gothic"/>
      <family val="2"/>
    </font>
    <font>
      <sz val="14"/>
      <name val="Copperplate Gothic Light"/>
      <family val="2"/>
    </font>
    <font>
      <sz val="22"/>
      <color indexed="16"/>
      <name val="Copperplate Gothic Light"/>
      <family val="2"/>
    </font>
    <font>
      <sz val="22"/>
      <name val="Copperplate Gothic Light"/>
      <family val="2"/>
    </font>
    <font>
      <sz val="16"/>
      <name val="Copperplate Gothic Light"/>
      <family val="2"/>
    </font>
    <font>
      <sz val="16"/>
      <name val="Century Gothic"/>
      <family val="2"/>
    </font>
    <font>
      <sz val="26"/>
      <name val="Copperplate Gothic Light"/>
      <family val="2"/>
    </font>
    <font>
      <sz val="18"/>
      <color indexed="16"/>
      <name val="Century Gothic"/>
      <family val="2"/>
    </font>
    <font>
      <sz val="18"/>
      <name val="Century Gothic"/>
      <family val="2"/>
    </font>
    <font>
      <b/>
      <sz val="20"/>
      <color indexed="16"/>
      <name val="Century Gothic"/>
      <family val="2"/>
    </font>
    <font>
      <b/>
      <sz val="18"/>
      <color indexed="16"/>
      <name val="Century Gothic"/>
      <family val="2"/>
    </font>
    <font>
      <sz val="20"/>
      <color indexed="56"/>
      <name val="Copperplate Gothic Light"/>
      <family val="2"/>
    </font>
    <font>
      <sz val="16"/>
      <color indexed="58"/>
      <name val="Copperplate Gothic Light"/>
      <family val="2"/>
    </font>
    <font>
      <sz val="16"/>
      <color indexed="63"/>
      <name val="Copperplate Gothic Light"/>
      <family val="2"/>
    </font>
    <font>
      <u/>
      <sz val="16"/>
      <color indexed="16"/>
      <name val="Century Gothic"/>
      <family val="2"/>
    </font>
    <font>
      <sz val="11"/>
      <color indexed="16"/>
      <name val="Copperplate Gothic Light"/>
      <family val="2"/>
    </font>
    <font>
      <sz val="10"/>
      <color indexed="10"/>
      <name val="Copperplate Gothic Light"/>
      <family val="2"/>
    </font>
    <font>
      <sz val="16"/>
      <color indexed="10"/>
      <name val="Copperplate Gothic Light"/>
      <family val="2"/>
    </font>
    <font>
      <sz val="10"/>
      <color indexed="10"/>
      <name val="Copperplate Gothic Bold"/>
      <family val="2"/>
    </font>
    <font>
      <sz val="14"/>
      <color indexed="16"/>
      <name val="Calibri"/>
      <family val="2"/>
    </font>
    <font>
      <sz val="12"/>
      <color indexed="16"/>
      <name val="Calibri"/>
      <family val="2"/>
    </font>
    <font>
      <sz val="12"/>
      <color indexed="60"/>
      <name val="Century Gothic"/>
      <family val="2"/>
    </font>
    <font>
      <sz val="14"/>
      <color indexed="60"/>
      <name val="Century Gothic"/>
      <family val="2"/>
    </font>
    <font>
      <sz val="12"/>
      <color rgb="FFFF0000"/>
      <name val="Arial"/>
      <family val="2"/>
    </font>
    <font>
      <sz val="11"/>
      <color rgb="FFFF0000"/>
      <name val="Century Gothic"/>
      <family val="2"/>
    </font>
    <font>
      <sz val="14"/>
      <color theme="9" tint="-0.499984740745262"/>
      <name val="Century Gothic"/>
      <family val="2"/>
    </font>
    <font>
      <sz val="10"/>
      <color theme="9" tint="-0.499984740745262"/>
      <name val="Arial"/>
      <family val="2"/>
    </font>
    <font>
      <sz val="14"/>
      <color rgb="FFFF0000"/>
      <name val="Century Gothic"/>
      <family val="2"/>
    </font>
    <font>
      <sz val="12"/>
      <color rgb="FFFF0000"/>
      <name val="Century Gothic"/>
      <family val="2"/>
    </font>
    <font>
      <sz val="16"/>
      <color theme="5" tint="-0.499984740745262"/>
      <name val="Copperplate Gothic Light"/>
      <family val="2"/>
    </font>
    <font>
      <sz val="18"/>
      <color theme="5" tint="-0.499984740745262"/>
      <name val="Copperplate Gothic Light"/>
      <family val="2"/>
    </font>
    <font>
      <sz val="22"/>
      <color theme="5" tint="-0.499984740745262"/>
      <name val="Copperplate Gothic Light"/>
      <family val="2"/>
    </font>
    <font>
      <b/>
      <sz val="18"/>
      <color indexed="16"/>
      <name val="Copperplate Gothic Light"/>
      <family val="2"/>
    </font>
    <font>
      <sz val="16"/>
      <color indexed="56"/>
      <name val="Copperplate Gothic Light"/>
      <family val="2"/>
    </font>
    <font>
      <sz val="14"/>
      <color theme="0"/>
      <name val="Century Gothic"/>
      <family val="2"/>
    </font>
    <font>
      <sz val="20"/>
      <name val="Copperplate Gothic Light"/>
      <family val="2"/>
    </font>
    <font>
      <b/>
      <sz val="26"/>
      <color indexed="16"/>
      <name val="Copperplate Gothic Light"/>
      <family val="2"/>
    </font>
    <font>
      <b/>
      <sz val="26"/>
      <name val="Copperplate Gothic Light"/>
      <family val="2"/>
    </font>
    <font>
      <b/>
      <sz val="18"/>
      <color theme="5" tint="-0.499984740745262"/>
      <name val="Copperplate Gothic Light"/>
      <family val="2"/>
    </font>
    <font>
      <b/>
      <sz val="22"/>
      <color indexed="16"/>
      <name val="Copperplate Gothic Light"/>
      <family val="2"/>
    </font>
    <font>
      <b/>
      <sz val="22"/>
      <name val="Copperplate Gothic Light"/>
      <family val="2"/>
    </font>
    <font>
      <b/>
      <sz val="18"/>
      <name val="Century Gothic"/>
      <family val="2"/>
    </font>
    <font>
      <sz val="14"/>
      <name val="Century Gothic"/>
      <family val="2"/>
    </font>
    <font>
      <sz val="10"/>
      <color rgb="FF222222"/>
      <name val="Arial"/>
      <family val="2"/>
    </font>
    <font>
      <b/>
      <sz val="16"/>
      <color indexed="16"/>
      <name val="Copperplate Gothic Light"/>
      <family val="2"/>
    </font>
    <font>
      <b/>
      <sz val="16"/>
      <name val="Copperplate Gothic Light"/>
      <family val="2"/>
    </font>
    <font>
      <sz val="18"/>
      <color theme="0" tint="-0.34998626667073579"/>
      <name val="Arial"/>
      <family val="2"/>
    </font>
    <font>
      <sz val="12"/>
      <color theme="5" tint="-0.499984740745262"/>
      <name val="Copperplate Gothic Light"/>
      <family val="2"/>
    </font>
    <font>
      <sz val="12"/>
      <color indexed="56"/>
      <name val="Copperplate Gothic Light"/>
      <family val="2"/>
    </font>
    <font>
      <sz val="12"/>
      <color indexed="63"/>
      <name val="Copperplate Gothic Light"/>
      <family val="2"/>
    </font>
    <font>
      <sz val="12"/>
      <color indexed="16"/>
      <name val="Arial"/>
      <family val="2"/>
    </font>
    <font>
      <sz val="12"/>
      <name val="Century Gothic"/>
      <family val="2"/>
    </font>
    <font>
      <sz val="12"/>
      <color indexed="12"/>
      <name val="Copperplate Gothic Bold"/>
      <family val="2"/>
    </font>
    <font>
      <b/>
      <sz val="12"/>
      <color indexed="10"/>
      <name val="Arial"/>
      <family val="2"/>
    </font>
    <font>
      <sz val="12"/>
      <name val="Copperplate Gothic Light"/>
      <family val="2"/>
    </font>
    <font>
      <sz val="24"/>
      <color theme="5" tint="-0.499984740745262"/>
      <name val="Copperplate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4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double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double">
        <color indexed="64"/>
      </right>
      <top style="thin">
        <color indexed="13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/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/>
      <diagonal/>
    </border>
    <border>
      <left/>
      <right style="thin">
        <color indexed="64"/>
      </right>
      <top style="thin">
        <color indexed="1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1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64"/>
      </bottom>
      <diagonal/>
    </border>
    <border>
      <left/>
      <right/>
      <top style="thin">
        <color indexed="1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n">
        <color indexed="64"/>
      </right>
      <top style="thin">
        <color indexed="13"/>
      </top>
      <bottom style="thick">
        <color indexed="64"/>
      </bottom>
      <diagonal/>
    </border>
    <border>
      <left/>
      <right/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3"/>
      </bottom>
      <diagonal/>
    </border>
    <border>
      <left/>
      <right style="thin">
        <color indexed="64"/>
      </right>
      <top style="thin">
        <color indexed="64"/>
      </top>
      <bottom style="thin">
        <color indexed="13"/>
      </bottom>
      <diagonal/>
    </border>
    <border>
      <left/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13"/>
      </bottom>
      <diagonal/>
    </border>
    <border>
      <left/>
      <right style="thick">
        <color indexed="64"/>
      </right>
      <top/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/>
      <diagonal/>
    </border>
    <border>
      <left/>
      <right style="thick">
        <color indexed="64"/>
      </right>
      <top style="thin">
        <color indexed="13"/>
      </top>
      <bottom/>
      <diagonal/>
    </border>
    <border>
      <left style="double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ck">
        <color indexed="64"/>
      </right>
      <top style="thin">
        <color indexed="13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5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13"/>
      </bottom>
      <diagonal/>
    </border>
    <border>
      <left/>
      <right/>
      <top style="thin">
        <color rgb="FFFFFF00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rgb="FFFFFF00"/>
      </bottom>
      <diagonal/>
    </border>
    <border>
      <left/>
      <right/>
      <top style="thin">
        <color indexed="13"/>
      </top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Protection="0"/>
    <xf numFmtId="0" fontId="3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1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65" fontId="9" fillId="3" borderId="2" applyFont="0" applyFill="0" applyBorder="0" applyProtection="0">
      <alignment horizontal="center" vertical="center"/>
    </xf>
    <xf numFmtId="0" fontId="2" fillId="0" borderId="3" applyProtection="0"/>
  </cellStyleXfs>
  <cellXfs count="654">
    <xf numFmtId="0" fontId="0" fillId="0" borderId="0" xfId="0"/>
    <xf numFmtId="0" fontId="2" fillId="0" borderId="0" xfId="13" applyAlignment="1"/>
    <xf numFmtId="0" fontId="2" fillId="0" borderId="0" xfId="15" applyAlignment="1"/>
    <xf numFmtId="0" fontId="2" fillId="0" borderId="0" xfId="14" applyAlignment="1"/>
    <xf numFmtId="0" fontId="16" fillId="0" borderId="0" xfId="0" applyFont="1" applyAlignment="1">
      <alignment horizontal="centerContinuous" vertical="center"/>
    </xf>
    <xf numFmtId="0" fontId="2" fillId="0" borderId="0" xfId="14" applyAlignment="1">
      <alignment vertical="center"/>
    </xf>
    <xf numFmtId="4" fontId="2" fillId="0" borderId="0" xfId="14" applyNumberFormat="1" applyAlignment="1">
      <alignment vertical="center"/>
    </xf>
    <xf numFmtId="0" fontId="3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centerContinuous" vertical="center"/>
    </xf>
    <xf numFmtId="0" fontId="34" fillId="0" borderId="4" xfId="0" applyFont="1" applyBorder="1" applyAlignment="1">
      <alignment horizontal="centerContinuous" vertical="center"/>
    </xf>
    <xf numFmtId="0" fontId="33" fillId="0" borderId="5" xfId="0" applyFont="1" applyBorder="1" applyAlignment="1">
      <alignment horizontal="centerContinuous" vertical="center"/>
    </xf>
    <xf numFmtId="0" fontId="25" fillId="0" borderId="0" xfId="0" applyFont="1"/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3" fontId="31" fillId="0" borderId="8" xfId="0" applyNumberFormat="1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3" fontId="31" fillId="0" borderId="10" xfId="0" applyNumberFormat="1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4" fontId="31" fillId="0" borderId="10" xfId="0" applyNumberFormat="1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3" fontId="31" fillId="0" borderId="14" xfId="0" applyNumberFormat="1" applyFont="1" applyBorder="1" applyAlignment="1">
      <alignment vertical="center"/>
    </xf>
    <xf numFmtId="0" fontId="27" fillId="4" borderId="15" xfId="0" quotePrefix="1" applyFont="1" applyFill="1" applyBorder="1" applyAlignment="1">
      <alignment vertical="center"/>
    </xf>
    <xf numFmtId="0" fontId="27" fillId="4" borderId="16" xfId="0" applyFont="1" applyFill="1" applyBorder="1" applyAlignment="1">
      <alignment vertical="center"/>
    </xf>
    <xf numFmtId="0" fontId="27" fillId="4" borderId="16" xfId="0" applyFont="1" applyFill="1" applyBorder="1" applyAlignment="1">
      <alignment horizontal="center" vertical="center"/>
    </xf>
    <xf numFmtId="3" fontId="27" fillId="4" borderId="16" xfId="0" applyNumberFormat="1" applyFont="1" applyFill="1" applyBorder="1" applyAlignment="1">
      <alignment vertical="center"/>
    </xf>
    <xf numFmtId="4" fontId="27" fillId="4" borderId="16" xfId="0" applyNumberFormat="1" applyFont="1" applyFill="1" applyBorder="1" applyAlignment="1">
      <alignment vertical="center"/>
    </xf>
    <xf numFmtId="4" fontId="27" fillId="4" borderId="17" xfId="0" applyNumberFormat="1" applyFont="1" applyFill="1" applyBorder="1" applyAlignment="1">
      <alignment vertical="center"/>
    </xf>
    <xf numFmtId="166" fontId="29" fillId="4" borderId="16" xfId="0" applyNumberFormat="1" applyFont="1" applyFill="1" applyBorder="1" applyAlignment="1">
      <alignment horizontal="center" vertical="center"/>
    </xf>
    <xf numFmtId="3" fontId="29" fillId="4" borderId="16" xfId="0" applyNumberFormat="1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3" fontId="31" fillId="0" borderId="19" xfId="0" applyNumberFormat="1" applyFont="1" applyBorder="1" applyAlignment="1">
      <alignment vertical="center"/>
    </xf>
    <xf numFmtId="166" fontId="29" fillId="4" borderId="20" xfId="0" applyNumberFormat="1" applyFont="1" applyFill="1" applyBorder="1" applyAlignment="1">
      <alignment horizontal="center" vertical="center"/>
    </xf>
    <xf numFmtId="0" fontId="41" fillId="5" borderId="21" xfId="0" applyFont="1" applyFill="1" applyBorder="1" applyAlignment="1">
      <alignment horizontal="centerContinuous" vertical="center"/>
    </xf>
    <xf numFmtId="0" fontId="42" fillId="5" borderId="22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Continuous" vertical="center"/>
    </xf>
    <xf numFmtId="0" fontId="44" fillId="0" borderId="0" xfId="14" applyFont="1" applyAlignment="1">
      <alignment horizontal="centerContinuous" vertical="center"/>
    </xf>
    <xf numFmtId="0" fontId="45" fillId="0" borderId="0" xfId="0" applyFont="1" applyAlignment="1">
      <alignment horizontal="centerContinuous" vertical="center"/>
    </xf>
    <xf numFmtId="0" fontId="43" fillId="0" borderId="0" xfId="14" applyFont="1" applyAlignment="1">
      <alignment vertical="center"/>
    </xf>
    <xf numFmtId="0" fontId="35" fillId="0" borderId="0" xfId="14" applyFont="1" applyAlignment="1">
      <alignment vertical="center"/>
    </xf>
    <xf numFmtId="4" fontId="35" fillId="0" borderId="0" xfId="14" applyNumberFormat="1" applyFont="1" applyAlignment="1">
      <alignment vertical="center"/>
    </xf>
    <xf numFmtId="0" fontId="37" fillId="6" borderId="23" xfId="14" applyFont="1" applyFill="1" applyBorder="1" applyAlignment="1">
      <alignment vertical="center"/>
    </xf>
    <xf numFmtId="4" fontId="37" fillId="6" borderId="24" xfId="14" applyNumberFormat="1" applyFont="1" applyFill="1" applyBorder="1" applyAlignment="1">
      <alignment vertical="center"/>
    </xf>
    <xf numFmtId="2" fontId="31" fillId="4" borderId="25" xfId="0" applyNumberFormat="1" applyFont="1" applyFill="1" applyBorder="1" applyAlignment="1">
      <alignment vertical="center"/>
    </xf>
    <xf numFmtId="166" fontId="27" fillId="4" borderId="16" xfId="0" applyNumberFormat="1" applyFont="1" applyFill="1" applyBorder="1" applyAlignment="1">
      <alignment horizontal="left" vertical="center"/>
    </xf>
    <xf numFmtId="166" fontId="27" fillId="4" borderId="20" xfId="0" applyNumberFormat="1" applyFont="1" applyFill="1" applyBorder="1" applyAlignment="1">
      <alignment horizontal="left" vertical="center"/>
    </xf>
    <xf numFmtId="0" fontId="49" fillId="0" borderId="0" xfId="0" applyFont="1"/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28" xfId="0" quotePrefix="1" applyFont="1" applyBorder="1" applyAlignment="1">
      <alignment vertical="center"/>
    </xf>
    <xf numFmtId="0" fontId="31" fillId="0" borderId="29" xfId="0" quotePrefix="1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22" fillId="4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7" fillId="0" borderId="0" xfId="14" applyFont="1" applyAlignment="1">
      <alignment vertical="center"/>
    </xf>
    <xf numFmtId="4" fontId="28" fillId="0" borderId="0" xfId="14" applyNumberFormat="1" applyFont="1" applyAlignment="1">
      <alignment horizontal="right" vertical="center"/>
    </xf>
    <xf numFmtId="4" fontId="38" fillId="0" borderId="0" xfId="14" applyNumberFormat="1" applyFont="1" applyAlignment="1">
      <alignment vertical="center"/>
    </xf>
    <xf numFmtId="0" fontId="56" fillId="7" borderId="42" xfId="14" applyFont="1" applyFill="1" applyBorder="1" applyAlignment="1">
      <alignment vertical="center"/>
    </xf>
    <xf numFmtId="0" fontId="56" fillId="0" borderId="0" xfId="14" applyFont="1" applyAlignment="1">
      <alignment vertical="center"/>
    </xf>
    <xf numFmtId="4" fontId="56" fillId="0" borderId="0" xfId="14" applyNumberFormat="1" applyFont="1" applyAlignment="1">
      <alignment vertical="center"/>
    </xf>
    <xf numFmtId="0" fontId="56" fillId="6" borderId="42" xfId="14" applyFont="1" applyFill="1" applyBorder="1" applyAlignment="1">
      <alignment vertical="center"/>
    </xf>
    <xf numFmtId="0" fontId="56" fillId="6" borderId="23" xfId="14" applyFont="1" applyFill="1" applyBorder="1" applyAlignment="1">
      <alignment vertical="center"/>
    </xf>
    <xf numFmtId="4" fontId="56" fillId="6" borderId="24" xfId="14" applyNumberFormat="1" applyFont="1" applyFill="1" applyBorder="1" applyAlignment="1">
      <alignment vertical="center"/>
    </xf>
    <xf numFmtId="0" fontId="56" fillId="7" borderId="24" xfId="14" applyFont="1" applyFill="1" applyBorder="1" applyAlignment="1">
      <alignment vertical="center"/>
    </xf>
    <xf numFmtId="4" fontId="56" fillId="7" borderId="23" xfId="14" applyNumberFormat="1" applyFont="1" applyFill="1" applyBorder="1" applyAlignment="1">
      <alignment vertical="center"/>
    </xf>
    <xf numFmtId="4" fontId="56" fillId="6" borderId="23" xfId="14" applyNumberFormat="1" applyFont="1" applyFill="1" applyBorder="1" applyAlignment="1">
      <alignment vertical="center"/>
    </xf>
    <xf numFmtId="0" fontId="58" fillId="6" borderId="42" xfId="14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36" fillId="0" borderId="43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4" xfId="0" applyBorder="1" applyAlignment="1">
      <alignment vertical="center"/>
    </xf>
    <xf numFmtId="0" fontId="4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57" fillId="7" borderId="45" xfId="14" applyFont="1" applyFill="1" applyBorder="1" applyAlignment="1">
      <alignment vertical="center"/>
    </xf>
    <xf numFmtId="0" fontId="57" fillId="7" borderId="23" xfId="14" applyFont="1" applyFill="1" applyBorder="1" applyAlignment="1">
      <alignment vertical="center"/>
    </xf>
    <xf numFmtId="0" fontId="57" fillId="0" borderId="0" xfId="14" applyFont="1" applyAlignment="1">
      <alignment vertical="center"/>
    </xf>
    <xf numFmtId="0" fontId="57" fillId="6" borderId="23" xfId="14" applyFont="1" applyFill="1" applyBorder="1" applyAlignment="1">
      <alignment vertical="center"/>
    </xf>
    <xf numFmtId="0" fontId="2" fillId="6" borderId="23" xfId="14" applyFill="1" applyBorder="1" applyAlignment="1">
      <alignment vertical="center"/>
    </xf>
    <xf numFmtId="0" fontId="2" fillId="7" borderId="23" xfId="14" applyFill="1" applyBorder="1" applyAlignment="1">
      <alignment vertical="center"/>
    </xf>
    <xf numFmtId="0" fontId="26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vertical="center"/>
    </xf>
    <xf numFmtId="0" fontId="2" fillId="0" borderId="0" xfId="13" applyAlignment="1">
      <alignment vertical="center"/>
    </xf>
    <xf numFmtId="0" fontId="2" fillId="0" borderId="46" xfId="13" applyBorder="1" applyAlignment="1">
      <alignment vertical="center"/>
    </xf>
    <xf numFmtId="0" fontId="2" fillId="0" borderId="0" xfId="13" applyBorder="1" applyAlignment="1">
      <alignment vertical="center"/>
    </xf>
    <xf numFmtId="0" fontId="50" fillId="0" borderId="0" xfId="13" applyFont="1" applyBorder="1" applyAlignment="1">
      <alignment horizontal="center" vertical="center"/>
    </xf>
    <xf numFmtId="0" fontId="50" fillId="0" borderId="0" xfId="13" applyFont="1" applyAlignment="1">
      <alignment vertical="center"/>
    </xf>
    <xf numFmtId="0" fontId="50" fillId="0" borderId="0" xfId="13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" fillId="0" borderId="46" xfId="14" applyBorder="1" applyAlignment="1">
      <alignment vertical="center"/>
    </xf>
    <xf numFmtId="0" fontId="2" fillId="0" borderId="0" xfId="14" applyBorder="1" applyAlignment="1">
      <alignment vertical="center"/>
    </xf>
    <xf numFmtId="0" fontId="50" fillId="0" borderId="0" xfId="14" applyFont="1" applyAlignment="1">
      <alignment vertical="center"/>
    </xf>
    <xf numFmtId="0" fontId="50" fillId="0" borderId="0" xfId="14" applyFont="1" applyAlignment="1">
      <alignment horizontal="center" vertical="center"/>
    </xf>
    <xf numFmtId="0" fontId="17" fillId="5" borderId="47" xfId="0" applyFont="1" applyFill="1" applyBorder="1" applyAlignment="1">
      <alignment vertical="center"/>
    </xf>
    <xf numFmtId="0" fontId="18" fillId="5" borderId="47" xfId="0" applyFont="1" applyFill="1" applyBorder="1" applyAlignment="1">
      <alignment vertical="center"/>
    </xf>
    <xf numFmtId="0" fontId="17" fillId="5" borderId="48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7" fillId="5" borderId="49" xfId="0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0" fontId="22" fillId="4" borderId="51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31" fillId="0" borderId="55" xfId="0" applyFont="1" applyBorder="1" applyAlignment="1">
      <alignment vertical="center"/>
    </xf>
    <xf numFmtId="0" fontId="31" fillId="0" borderId="56" xfId="0" applyFont="1" applyBorder="1" applyAlignment="1">
      <alignment vertical="center"/>
    </xf>
    <xf numFmtId="0" fontId="31" fillId="0" borderId="57" xfId="0" applyFont="1" applyBorder="1" applyAlignment="1">
      <alignment vertical="center"/>
    </xf>
    <xf numFmtId="0" fontId="31" fillId="0" borderId="58" xfId="0" applyFont="1" applyBorder="1" applyAlignment="1">
      <alignment horizontal="center" vertical="center"/>
    </xf>
    <xf numFmtId="3" fontId="31" fillId="0" borderId="59" xfId="0" applyNumberFormat="1" applyFont="1" applyBorder="1" applyAlignment="1">
      <alignment vertical="center"/>
    </xf>
    <xf numFmtId="0" fontId="11" fillId="0" borderId="0" xfId="14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1" fillId="0" borderId="60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5" fillId="0" borderId="55" xfId="0" applyFont="1" applyBorder="1" applyAlignment="1">
      <alignment vertical="center"/>
    </xf>
    <xf numFmtId="0" fontId="35" fillId="0" borderId="57" xfId="0" applyFont="1" applyBorder="1" applyAlignment="1">
      <alignment vertical="center"/>
    </xf>
    <xf numFmtId="0" fontId="35" fillId="0" borderId="56" xfId="0" applyFont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vertical="center"/>
    </xf>
    <xf numFmtId="4" fontId="31" fillId="0" borderId="4" xfId="0" applyNumberFormat="1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31" fillId="0" borderId="49" xfId="0" applyFont="1" applyBorder="1" applyAlignment="1">
      <alignment vertical="center"/>
    </xf>
    <xf numFmtId="0" fontId="31" fillId="0" borderId="49" xfId="0" applyFont="1" applyBorder="1" applyAlignment="1">
      <alignment horizontal="center" vertical="center"/>
    </xf>
    <xf numFmtId="3" fontId="31" fillId="0" borderId="49" xfId="0" applyNumberFormat="1" applyFont="1" applyBorder="1" applyAlignment="1">
      <alignment vertical="center"/>
    </xf>
    <xf numFmtId="4" fontId="31" fillId="0" borderId="50" xfId="0" applyNumberFormat="1" applyFont="1" applyBorder="1" applyAlignment="1">
      <alignment vertical="center"/>
    </xf>
    <xf numFmtId="0" fontId="10" fillId="0" borderId="0" xfId="13" applyFont="1" applyBorder="1" applyAlignment="1">
      <alignment vertical="center"/>
    </xf>
    <xf numFmtId="0" fontId="27" fillId="4" borderId="61" xfId="0" quotePrefix="1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32" fillId="4" borderId="16" xfId="0" applyFont="1" applyFill="1" applyBorder="1" applyAlignment="1">
      <alignment horizontal="center" vertical="center"/>
    </xf>
    <xf numFmtId="3" fontId="32" fillId="4" borderId="16" xfId="0" applyNumberFormat="1" applyFont="1" applyFill="1" applyBorder="1" applyAlignment="1">
      <alignment vertical="center"/>
    </xf>
    <xf numFmtId="4" fontId="32" fillId="4" borderId="16" xfId="0" applyNumberFormat="1" applyFont="1" applyFill="1" applyBorder="1" applyAlignment="1">
      <alignment horizontal="right" vertical="center"/>
    </xf>
    <xf numFmtId="0" fontId="12" fillId="0" borderId="4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5" borderId="62" xfId="0" applyFont="1" applyFill="1" applyBorder="1" applyAlignment="1">
      <alignment vertical="center"/>
    </xf>
    <xf numFmtId="0" fontId="25" fillId="4" borderId="61" xfId="0" applyFont="1" applyFill="1" applyBorder="1" applyAlignment="1">
      <alignment vertical="center"/>
    </xf>
    <xf numFmtId="0" fontId="2" fillId="0" borderId="0" xfId="15" applyAlignment="1">
      <alignment vertical="center"/>
    </xf>
    <xf numFmtId="0" fontId="2" fillId="0" borderId="46" xfId="15" applyBorder="1" applyAlignment="1">
      <alignment vertical="center"/>
    </xf>
    <xf numFmtId="0" fontId="2" fillId="0" borderId="0" xfId="15" applyBorder="1" applyAlignment="1">
      <alignment vertical="center"/>
    </xf>
    <xf numFmtId="0" fontId="50" fillId="0" borderId="0" xfId="15" applyFont="1" applyAlignment="1">
      <alignment vertical="center"/>
    </xf>
    <xf numFmtId="0" fontId="50" fillId="0" borderId="0" xfId="15" applyFont="1" applyAlignment="1">
      <alignment horizontal="center" vertical="center"/>
    </xf>
    <xf numFmtId="166" fontId="30" fillId="4" borderId="20" xfId="0" applyNumberFormat="1" applyFont="1" applyFill="1" applyBorder="1" applyAlignment="1">
      <alignment horizontal="center" vertical="center"/>
    </xf>
    <xf numFmtId="0" fontId="31" fillId="0" borderId="63" xfId="0" applyFont="1" applyBorder="1" applyAlignment="1">
      <alignment vertical="center"/>
    </xf>
    <xf numFmtId="0" fontId="31" fillId="0" borderId="64" xfId="0" applyFont="1" applyBorder="1" applyAlignment="1">
      <alignment vertical="center"/>
    </xf>
    <xf numFmtId="0" fontId="31" fillId="0" borderId="65" xfId="0" applyFont="1" applyBorder="1" applyAlignment="1">
      <alignment vertical="center"/>
    </xf>
    <xf numFmtId="0" fontId="31" fillId="0" borderId="66" xfId="0" applyFont="1" applyBorder="1" applyAlignment="1">
      <alignment horizontal="center" vertical="center"/>
    </xf>
    <xf numFmtId="3" fontId="31" fillId="0" borderId="67" xfId="0" applyNumberFormat="1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/>
    </xf>
    <xf numFmtId="3" fontId="15" fillId="4" borderId="16" xfId="0" applyNumberFormat="1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31" fillId="0" borderId="49" xfId="0" applyNumberFormat="1" applyFont="1" applyBorder="1" applyAlignment="1">
      <alignment vertical="center"/>
    </xf>
    <xf numFmtId="0" fontId="26" fillId="0" borderId="0" xfId="13" applyFont="1" applyAlignment="1">
      <alignment vertical="center"/>
    </xf>
    <xf numFmtId="0" fontId="26" fillId="0" borderId="0" xfId="13" applyFont="1" applyAlignment="1">
      <alignment horizontal="left" vertical="center"/>
    </xf>
    <xf numFmtId="0" fontId="60" fillId="5" borderId="47" xfId="0" applyFont="1" applyFill="1" applyBorder="1" applyAlignment="1">
      <alignment vertical="center"/>
    </xf>
    <xf numFmtId="0" fontId="61" fillId="5" borderId="53" xfId="0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62" fillId="5" borderId="47" xfId="0" applyFont="1" applyFill="1" applyBorder="1" applyAlignment="1">
      <alignment vertical="center"/>
    </xf>
    <xf numFmtId="0" fontId="31" fillId="0" borderId="66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9" xfId="0" quotePrefix="1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27" fillId="4" borderId="68" xfId="0" applyFont="1" applyFill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58" xfId="0" applyFont="1" applyBorder="1" applyAlignment="1">
      <alignment vertical="center"/>
    </xf>
    <xf numFmtId="0" fontId="26" fillId="0" borderId="47" xfId="0" applyFont="1" applyBorder="1" applyAlignment="1">
      <alignment horizontal="center" vertical="center"/>
    </xf>
    <xf numFmtId="166" fontId="29" fillId="4" borderId="54" xfId="0" applyNumberFormat="1" applyFont="1" applyFill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64" fillId="4" borderId="16" xfId="0" applyFont="1" applyFill="1" applyBorder="1" applyAlignment="1">
      <alignment vertical="center"/>
    </xf>
    <xf numFmtId="0" fontId="40" fillId="0" borderId="28" xfId="0" quotePrefix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65" fillId="5" borderId="47" xfId="0" applyFont="1" applyFill="1" applyBorder="1" applyAlignment="1">
      <alignment vertical="center"/>
    </xf>
    <xf numFmtId="0" fontId="66" fillId="0" borderId="34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27" fillId="4" borderId="20" xfId="0" applyNumberFormat="1" applyFont="1" applyFill="1" applyBorder="1" applyAlignment="1">
      <alignment horizontal="center" vertical="center"/>
    </xf>
    <xf numFmtId="2" fontId="31" fillId="0" borderId="10" xfId="0" applyNumberFormat="1" applyFont="1" applyBorder="1" applyAlignment="1">
      <alignment vertical="center"/>
    </xf>
    <xf numFmtId="2" fontId="31" fillId="0" borderId="14" xfId="0" applyNumberFormat="1" applyFont="1" applyBorder="1" applyAlignment="1">
      <alignment vertical="center"/>
    </xf>
    <xf numFmtId="2" fontId="32" fillId="4" borderId="16" xfId="0" applyNumberFormat="1" applyFont="1" applyFill="1" applyBorder="1" applyAlignment="1">
      <alignment vertical="center"/>
    </xf>
    <xf numFmtId="2" fontId="31" fillId="0" borderId="8" xfId="0" applyNumberFormat="1" applyFont="1" applyBorder="1" applyAlignment="1">
      <alignment vertical="center"/>
    </xf>
    <xf numFmtId="2" fontId="31" fillId="0" borderId="59" xfId="0" applyNumberFormat="1" applyFont="1" applyBorder="1" applyAlignment="1">
      <alignment vertical="center"/>
    </xf>
    <xf numFmtId="2" fontId="42" fillId="5" borderId="22" xfId="0" applyNumberFormat="1" applyFont="1" applyFill="1" applyBorder="1" applyAlignment="1">
      <alignment horizontal="centerContinuous" vertical="center"/>
    </xf>
    <xf numFmtId="0" fontId="37" fillId="0" borderId="26" xfId="0" applyFont="1" applyBorder="1" applyAlignment="1">
      <alignment vertical="center"/>
    </xf>
    <xf numFmtId="0" fontId="25" fillId="0" borderId="49" xfId="0" applyFont="1" applyFill="1" applyBorder="1" applyAlignment="1">
      <alignment vertical="center"/>
    </xf>
    <xf numFmtId="0" fontId="25" fillId="0" borderId="50" xfId="0" applyFont="1" applyFill="1" applyBorder="1" applyAlignment="1">
      <alignment vertical="center"/>
    </xf>
    <xf numFmtId="4" fontId="31" fillId="0" borderId="69" xfId="0" applyNumberFormat="1" applyFont="1" applyFill="1" applyBorder="1" applyAlignment="1">
      <alignment horizontal="right" vertical="center"/>
    </xf>
    <xf numFmtId="4" fontId="31" fillId="0" borderId="35" xfId="0" applyNumberFormat="1" applyFont="1" applyFill="1" applyBorder="1" applyAlignment="1">
      <alignment horizontal="right" vertical="center"/>
    </xf>
    <xf numFmtId="4" fontId="31" fillId="0" borderId="70" xfId="0" applyNumberFormat="1" applyFont="1" applyFill="1" applyBorder="1" applyAlignment="1">
      <alignment horizontal="right" vertical="center"/>
    </xf>
    <xf numFmtId="4" fontId="31" fillId="0" borderId="70" xfId="0" applyNumberFormat="1" applyFont="1" applyFill="1" applyBorder="1" applyAlignment="1">
      <alignment vertical="center"/>
    </xf>
    <xf numFmtId="4" fontId="31" fillId="0" borderId="71" xfId="0" applyNumberFormat="1" applyFont="1" applyFill="1" applyBorder="1" applyAlignment="1">
      <alignment horizontal="right" vertical="center"/>
    </xf>
    <xf numFmtId="4" fontId="31" fillId="0" borderId="36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vertical="center"/>
    </xf>
    <xf numFmtId="4" fontId="31" fillId="0" borderId="73" xfId="0" applyNumberFormat="1" applyFont="1" applyFill="1" applyBorder="1" applyAlignment="1">
      <alignment horizontal="right" vertical="center"/>
    </xf>
    <xf numFmtId="4" fontId="31" fillId="0" borderId="38" xfId="0" applyNumberFormat="1" applyFont="1" applyFill="1" applyBorder="1" applyAlignment="1">
      <alignment horizontal="right" vertical="center"/>
    </xf>
    <xf numFmtId="4" fontId="31" fillId="0" borderId="74" xfId="0" applyNumberFormat="1" applyFont="1" applyFill="1" applyBorder="1" applyAlignment="1">
      <alignment horizontal="right" vertical="center"/>
    </xf>
    <xf numFmtId="4" fontId="31" fillId="0" borderId="74" xfId="0" applyNumberFormat="1" applyFont="1" applyFill="1" applyBorder="1" applyAlignment="1">
      <alignment vertical="center"/>
    </xf>
    <xf numFmtId="4" fontId="31" fillId="0" borderId="75" xfId="0" applyNumberFormat="1" applyFont="1" applyFill="1" applyBorder="1" applyAlignment="1">
      <alignment horizontal="right" vertical="center"/>
    </xf>
    <xf numFmtId="4" fontId="31" fillId="0" borderId="57" xfId="0" applyNumberFormat="1" applyFont="1" applyFill="1" applyBorder="1" applyAlignment="1">
      <alignment horizontal="right" vertical="center"/>
    </xf>
    <xf numFmtId="4" fontId="31" fillId="0" borderId="76" xfId="0" applyNumberFormat="1" applyFont="1" applyFill="1" applyBorder="1" applyAlignment="1">
      <alignment horizontal="right" vertical="center"/>
    </xf>
    <xf numFmtId="4" fontId="32" fillId="4" borderId="77" xfId="0" applyNumberFormat="1" applyFont="1" applyFill="1" applyBorder="1" applyAlignment="1">
      <alignment vertical="center"/>
    </xf>
    <xf numFmtId="2" fontId="31" fillId="0" borderId="10" xfId="0" applyNumberFormat="1" applyFont="1" applyFill="1" applyBorder="1" applyAlignment="1">
      <alignment vertical="center"/>
    </xf>
    <xf numFmtId="0" fontId="40" fillId="0" borderId="28" xfId="0" applyFont="1" applyFill="1" applyBorder="1" applyAlignment="1">
      <alignment vertical="center"/>
    </xf>
    <xf numFmtId="3" fontId="31" fillId="0" borderId="69" xfId="0" applyNumberFormat="1" applyFont="1" applyFill="1" applyBorder="1" applyAlignment="1">
      <alignment horizontal="right" vertical="center"/>
    </xf>
    <xf numFmtId="3" fontId="31" fillId="0" borderId="35" xfId="0" applyNumberFormat="1" applyFont="1" applyFill="1" applyBorder="1" applyAlignment="1">
      <alignment horizontal="right" vertical="center"/>
    </xf>
    <xf numFmtId="3" fontId="31" fillId="0" borderId="70" xfId="0" applyNumberFormat="1" applyFont="1" applyFill="1" applyBorder="1" applyAlignment="1">
      <alignment horizontal="right" vertical="center"/>
    </xf>
    <xf numFmtId="3" fontId="31" fillId="0" borderId="71" xfId="0" applyNumberFormat="1" applyFont="1" applyFill="1" applyBorder="1" applyAlignment="1">
      <alignment horizontal="right" vertical="center"/>
    </xf>
    <xf numFmtId="3" fontId="31" fillId="0" borderId="36" xfId="0" applyNumberFormat="1" applyFont="1" applyFill="1" applyBorder="1" applyAlignment="1">
      <alignment horizontal="right" vertical="center"/>
    </xf>
    <xf numFmtId="3" fontId="31" fillId="0" borderId="72" xfId="0" applyNumberFormat="1" applyFont="1" applyFill="1" applyBorder="1" applyAlignment="1">
      <alignment horizontal="right" vertical="center"/>
    </xf>
    <xf numFmtId="3" fontId="31" fillId="0" borderId="73" xfId="0" applyNumberFormat="1" applyFont="1" applyFill="1" applyBorder="1" applyAlignment="1">
      <alignment horizontal="right" vertical="center"/>
    </xf>
    <xf numFmtId="3" fontId="31" fillId="0" borderId="38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3" fontId="31" fillId="0" borderId="75" xfId="0" applyNumberFormat="1" applyFont="1" applyFill="1" applyBorder="1" applyAlignment="1">
      <alignment horizontal="right" vertical="center"/>
    </xf>
    <xf numFmtId="3" fontId="31" fillId="0" borderId="57" xfId="0" applyNumberFormat="1" applyFont="1" applyFill="1" applyBorder="1" applyAlignment="1">
      <alignment horizontal="right" vertical="center"/>
    </xf>
    <xf numFmtId="3" fontId="31" fillId="0" borderId="76" xfId="0" applyNumberFormat="1" applyFont="1" applyFill="1" applyBorder="1" applyAlignment="1">
      <alignment horizontal="right" vertical="center"/>
    </xf>
    <xf numFmtId="4" fontId="31" fillId="0" borderId="79" xfId="0" applyNumberFormat="1" applyFont="1" applyFill="1" applyBorder="1" applyAlignment="1">
      <alignment vertical="center"/>
    </xf>
    <xf numFmtId="4" fontId="31" fillId="4" borderId="80" xfId="0" applyNumberFormat="1" applyFont="1" applyFill="1" applyBorder="1" applyAlignment="1">
      <alignment vertical="center"/>
    </xf>
    <xf numFmtId="0" fontId="39" fillId="4" borderId="16" xfId="0" applyFont="1" applyFill="1" applyBorder="1" applyAlignment="1">
      <alignment horizontal="right" vertical="center"/>
    </xf>
    <xf numFmtId="0" fontId="39" fillId="4" borderId="17" xfId="0" applyFont="1" applyFill="1" applyBorder="1" applyAlignment="1">
      <alignment vertical="center"/>
    </xf>
    <xf numFmtId="4" fontId="31" fillId="4" borderId="25" xfId="0" applyNumberFormat="1" applyFont="1" applyFill="1" applyBorder="1" applyAlignment="1">
      <alignment vertical="center"/>
    </xf>
    <xf numFmtId="4" fontId="32" fillId="4" borderId="17" xfId="0" applyNumberFormat="1" applyFont="1" applyFill="1" applyBorder="1" applyAlignment="1">
      <alignment vertical="center"/>
    </xf>
    <xf numFmtId="4" fontId="31" fillId="4" borderId="52" xfId="0" applyNumberFormat="1" applyFont="1" applyFill="1" applyBorder="1" applyAlignment="1">
      <alignment vertical="center"/>
    </xf>
    <xf numFmtId="4" fontId="31" fillId="4" borderId="4" xfId="0" applyNumberFormat="1" applyFont="1" applyFill="1" applyBorder="1" applyAlignment="1">
      <alignment vertical="center"/>
    </xf>
    <xf numFmtId="3" fontId="32" fillId="4" borderId="16" xfId="0" applyNumberFormat="1" applyFont="1" applyFill="1" applyBorder="1" applyAlignment="1">
      <alignment horizontal="right" vertical="center"/>
    </xf>
    <xf numFmtId="3" fontId="15" fillId="4" borderId="16" xfId="0" applyNumberFormat="1" applyFont="1" applyFill="1" applyBorder="1" applyAlignment="1">
      <alignment horizontal="right" vertical="center"/>
    </xf>
    <xf numFmtId="4" fontId="15" fillId="4" borderId="17" xfId="0" applyNumberFormat="1" applyFont="1" applyFill="1" applyBorder="1" applyAlignment="1">
      <alignment vertical="center"/>
    </xf>
    <xf numFmtId="4" fontId="31" fillId="5" borderId="80" xfId="0" applyNumberFormat="1" applyFont="1" applyFill="1" applyBorder="1" applyAlignment="1">
      <alignment vertical="center"/>
    </xf>
    <xf numFmtId="0" fontId="70" fillId="0" borderId="28" xfId="0" applyFont="1" applyFill="1" applyBorder="1" applyAlignment="1">
      <alignment vertical="center"/>
    </xf>
    <xf numFmtId="2" fontId="71" fillId="0" borderId="10" xfId="0" applyNumberFormat="1" applyFont="1" applyFill="1" applyBorder="1" applyAlignment="1">
      <alignment vertical="center"/>
    </xf>
    <xf numFmtId="0" fontId="0" fillId="0" borderId="38" xfId="0" applyFill="1" applyBorder="1" applyAlignment="1">
      <alignment horizontal="right" vertical="center"/>
    </xf>
    <xf numFmtId="0" fontId="0" fillId="0" borderId="74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0" fontId="72" fillId="0" borderId="0" xfId="14" applyFont="1" applyAlignment="1"/>
    <xf numFmtId="4" fontId="31" fillId="0" borderId="71" xfId="0" applyNumberFormat="1" applyFont="1" applyFill="1" applyBorder="1" applyAlignment="1">
      <alignment vertical="center"/>
    </xf>
    <xf numFmtId="4" fontId="31" fillId="0" borderId="36" xfId="0" applyNumberFormat="1" applyFont="1" applyFill="1" applyBorder="1" applyAlignment="1">
      <alignment vertical="center"/>
    </xf>
    <xf numFmtId="4" fontId="31" fillId="0" borderId="73" xfId="0" applyNumberFormat="1" applyFont="1" applyFill="1" applyBorder="1" applyAlignment="1">
      <alignment vertical="center"/>
    </xf>
    <xf numFmtId="4" fontId="31" fillId="0" borderId="38" xfId="0" applyNumberFormat="1" applyFont="1" applyFill="1" applyBorder="1" applyAlignment="1">
      <alignment vertical="center"/>
    </xf>
    <xf numFmtId="0" fontId="39" fillId="4" borderId="16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37" fillId="0" borderId="28" xfId="0" applyFont="1" applyBorder="1" applyAlignment="1">
      <alignment horizontal="left" vertical="center"/>
    </xf>
    <xf numFmtId="0" fontId="37" fillId="0" borderId="36" xfId="0" applyFont="1" applyBorder="1" applyAlignment="1">
      <alignment horizontal="left" vertical="center"/>
    </xf>
    <xf numFmtId="4" fontId="31" fillId="0" borderId="74" xfId="0" applyNumberFormat="1" applyFont="1" applyFill="1" applyBorder="1" applyAlignment="1">
      <alignment horizontal="center" vertical="center"/>
    </xf>
    <xf numFmtId="4" fontId="2" fillId="0" borderId="0" xfId="14" applyNumberFormat="1" applyAlignment="1"/>
    <xf numFmtId="0" fontId="31" fillId="0" borderId="11" xfId="0" applyFont="1" applyBorder="1" applyAlignment="1">
      <alignment horizontal="left" vertical="center"/>
    </xf>
    <xf numFmtId="0" fontId="31" fillId="0" borderId="28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100" xfId="0" applyFont="1" applyBorder="1" applyAlignment="1">
      <alignment vertical="center"/>
    </xf>
    <xf numFmtId="0" fontId="2" fillId="0" borderId="101" xfId="14" applyBorder="1" applyAlignment="1"/>
    <xf numFmtId="0" fontId="35" fillId="0" borderId="101" xfId="0" applyFont="1" applyBorder="1" applyAlignment="1">
      <alignment vertical="center"/>
    </xf>
    <xf numFmtId="0" fontId="31" fillId="0" borderId="102" xfId="0" applyFont="1" applyBorder="1" applyAlignment="1">
      <alignment vertical="center"/>
    </xf>
    <xf numFmtId="0" fontId="35" fillId="0" borderId="103" xfId="0" applyFont="1" applyBorder="1" applyAlignment="1">
      <alignment vertical="center"/>
    </xf>
    <xf numFmtId="0" fontId="73" fillId="0" borderId="28" xfId="0" applyFont="1" applyBorder="1" applyAlignment="1">
      <alignment vertical="center"/>
    </xf>
    <xf numFmtId="0" fontId="73" fillId="0" borderId="30" xfId="0" applyFont="1" applyBorder="1" applyAlignment="1">
      <alignment vertical="center"/>
    </xf>
    <xf numFmtId="9" fontId="31" fillId="0" borderId="73" xfId="0" applyNumberFormat="1" applyFont="1" applyFill="1" applyBorder="1" applyAlignment="1">
      <alignment horizontal="center" vertical="center"/>
    </xf>
    <xf numFmtId="0" fontId="0" fillId="0" borderId="38" xfId="0" applyNumberFormat="1" applyFill="1" applyBorder="1" applyAlignment="1">
      <alignment horizontal="center" vertical="center"/>
    </xf>
    <xf numFmtId="0" fontId="0" fillId="0" borderId="74" xfId="0" applyNumberForma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4" fontId="74" fillId="0" borderId="72" xfId="0" applyNumberFormat="1" applyFont="1" applyFill="1" applyBorder="1" applyAlignment="1">
      <alignment vertical="center"/>
    </xf>
    <xf numFmtId="3" fontId="74" fillId="0" borderId="8" xfId="0" applyNumberFormat="1" applyFont="1" applyBorder="1" applyAlignment="1">
      <alignment vertical="center"/>
    </xf>
    <xf numFmtId="4" fontId="74" fillId="0" borderId="69" xfId="0" applyNumberFormat="1" applyFont="1" applyFill="1" applyBorder="1" applyAlignment="1">
      <alignment horizontal="right" vertical="center"/>
    </xf>
    <xf numFmtId="4" fontId="74" fillId="0" borderId="35" xfId="0" applyNumberFormat="1" applyFont="1" applyFill="1" applyBorder="1" applyAlignment="1">
      <alignment horizontal="right" vertical="center"/>
    </xf>
    <xf numFmtId="4" fontId="74" fillId="0" borderId="70" xfId="0" applyNumberFormat="1" applyFont="1" applyFill="1" applyBorder="1" applyAlignment="1">
      <alignment horizontal="right" vertical="center"/>
    </xf>
    <xf numFmtId="2" fontId="74" fillId="0" borderId="10" xfId="0" applyNumberFormat="1" applyFont="1" applyFill="1" applyBorder="1" applyAlignment="1">
      <alignment vertical="center"/>
    </xf>
    <xf numFmtId="0" fontId="2" fillId="0" borderId="0" xfId="14" applyBorder="1" applyAlignment="1"/>
    <xf numFmtId="0" fontId="37" fillId="0" borderId="0" xfId="0" applyFont="1" applyBorder="1" applyAlignment="1">
      <alignment vertical="center"/>
    </xf>
    <xf numFmtId="0" fontId="35" fillId="0" borderId="104" xfId="0" applyFont="1" applyBorder="1" applyAlignment="1">
      <alignment vertical="center"/>
    </xf>
    <xf numFmtId="0" fontId="35" fillId="0" borderId="105" xfId="0" applyFont="1" applyBorder="1" applyAlignment="1">
      <alignment vertical="center"/>
    </xf>
    <xf numFmtId="2" fontId="31" fillId="0" borderId="73" xfId="0" applyNumberFormat="1" applyFont="1" applyFill="1" applyBorder="1" applyAlignment="1">
      <alignment horizontal="center" vertical="center"/>
    </xf>
    <xf numFmtId="2" fontId="0" fillId="0" borderId="38" xfId="0" applyNumberFormat="1" applyFill="1" applyBorder="1" applyAlignment="1">
      <alignment horizontal="center" vertical="center"/>
    </xf>
    <xf numFmtId="2" fontId="0" fillId="0" borderId="74" xfId="0" applyNumberFormat="1" applyFill="1" applyBorder="1" applyAlignment="1">
      <alignment horizontal="center" vertical="center"/>
    </xf>
    <xf numFmtId="3" fontId="76" fillId="0" borderId="14" xfId="0" applyNumberFormat="1" applyFont="1" applyBorder="1" applyAlignment="1">
      <alignment vertical="center"/>
    </xf>
    <xf numFmtId="0" fontId="77" fillId="0" borderId="28" xfId="0" applyFont="1" applyBorder="1" applyAlignment="1">
      <alignment vertical="center"/>
    </xf>
    <xf numFmtId="0" fontId="77" fillId="0" borderId="38" xfId="0" applyFont="1" applyBorder="1" applyAlignment="1">
      <alignment vertical="center"/>
    </xf>
    <xf numFmtId="0" fontId="78" fillId="5" borderId="49" xfId="0" applyFont="1" applyFill="1" applyBorder="1" applyAlignment="1">
      <alignment vertical="center"/>
    </xf>
    <xf numFmtId="0" fontId="79" fillId="5" borderId="0" xfId="0" applyFont="1" applyFill="1" applyBorder="1" applyAlignment="1">
      <alignment vertical="center"/>
    </xf>
    <xf numFmtId="0" fontId="80" fillId="5" borderId="40" xfId="0" applyFont="1" applyFill="1" applyBorder="1" applyAlignment="1">
      <alignment vertical="center"/>
    </xf>
    <xf numFmtId="0" fontId="78" fillId="5" borderId="47" xfId="0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vertical="center"/>
    </xf>
    <xf numFmtId="0" fontId="82" fillId="5" borderId="49" xfId="0" quotePrefix="1" applyFont="1" applyFill="1" applyBorder="1" applyAlignment="1">
      <alignment vertical="center"/>
    </xf>
    <xf numFmtId="3" fontId="83" fillId="0" borderId="71" xfId="0" applyNumberFormat="1" applyFont="1" applyFill="1" applyBorder="1" applyAlignment="1">
      <alignment horizontal="right" vertical="center"/>
    </xf>
    <xf numFmtId="3" fontId="83" fillId="0" borderId="36" xfId="0" applyNumberFormat="1" applyFont="1" applyFill="1" applyBorder="1" applyAlignment="1">
      <alignment horizontal="right" vertical="center"/>
    </xf>
    <xf numFmtId="3" fontId="83" fillId="0" borderId="72" xfId="0" applyNumberFormat="1" applyFont="1" applyFill="1" applyBorder="1" applyAlignment="1">
      <alignment horizontal="right" vertical="center"/>
    </xf>
    <xf numFmtId="4" fontId="83" fillId="0" borderId="74" xfId="0" applyNumberFormat="1" applyFont="1" applyFill="1" applyBorder="1" applyAlignment="1">
      <alignment vertical="center"/>
    </xf>
    <xf numFmtId="3" fontId="31" fillId="0" borderId="72" xfId="0" applyNumberFormat="1" applyFont="1" applyFill="1" applyBorder="1" applyAlignment="1">
      <alignment vertical="center"/>
    </xf>
    <xf numFmtId="0" fontId="47" fillId="8" borderId="0" xfId="0" applyFont="1" applyFill="1" applyBorder="1" applyAlignment="1">
      <alignment vertical="center"/>
    </xf>
    <xf numFmtId="0" fontId="36" fillId="8" borderId="0" xfId="0" applyFont="1" applyFill="1" applyBorder="1" applyAlignment="1">
      <alignment vertical="center"/>
    </xf>
    <xf numFmtId="0" fontId="25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4" fontId="83" fillId="0" borderId="71" xfId="0" applyNumberFormat="1" applyFont="1" applyFill="1" applyBorder="1" applyAlignment="1">
      <alignment horizontal="right" vertical="center"/>
    </xf>
    <xf numFmtId="4" fontId="83" fillId="0" borderId="36" xfId="0" applyNumberFormat="1" applyFont="1" applyFill="1" applyBorder="1" applyAlignment="1">
      <alignment horizontal="right" vertical="center"/>
    </xf>
    <xf numFmtId="4" fontId="83" fillId="0" borderId="72" xfId="0" applyNumberFormat="1" applyFont="1" applyFill="1" applyBorder="1" applyAlignment="1">
      <alignment horizontal="right" vertical="center"/>
    </xf>
    <xf numFmtId="4" fontId="83" fillId="0" borderId="73" xfId="0" applyNumberFormat="1" applyFont="1" applyFill="1" applyBorder="1" applyAlignment="1">
      <alignment horizontal="right" vertical="center"/>
    </xf>
    <xf numFmtId="4" fontId="83" fillId="0" borderId="38" xfId="0" applyNumberFormat="1" applyFont="1" applyFill="1" applyBorder="1" applyAlignment="1">
      <alignment horizontal="right" vertical="center"/>
    </xf>
    <xf numFmtId="4" fontId="83" fillId="0" borderId="74" xfId="0" applyNumberFormat="1" applyFont="1" applyFill="1" applyBorder="1" applyAlignment="1">
      <alignment horizontal="right" vertical="center"/>
    </xf>
    <xf numFmtId="0" fontId="2" fillId="0" borderId="106" xfId="14" applyBorder="1" applyAlignment="1"/>
    <xf numFmtId="0" fontId="25" fillId="0" borderId="40" xfId="0" applyFont="1" applyBorder="1" applyAlignment="1">
      <alignment vertical="center"/>
    </xf>
    <xf numFmtId="0" fontId="36" fillId="8" borderId="110" xfId="0" applyFont="1" applyFill="1" applyBorder="1" applyAlignment="1">
      <alignment horizontal="center" vertical="center"/>
    </xf>
    <xf numFmtId="0" fontId="53" fillId="8" borderId="0" xfId="0" applyFont="1" applyFill="1" applyBorder="1" applyAlignment="1">
      <alignment horizontal="center" vertical="center"/>
    </xf>
    <xf numFmtId="0" fontId="53" fillId="8" borderId="111" xfId="0" applyFont="1" applyFill="1" applyBorder="1" applyAlignment="1">
      <alignment horizontal="center" vertical="center"/>
    </xf>
    <xf numFmtId="0" fontId="36" fillId="8" borderId="110" xfId="0" applyFont="1" applyFill="1" applyBorder="1" applyAlignment="1">
      <alignment vertical="center"/>
    </xf>
    <xf numFmtId="0" fontId="0" fillId="8" borderId="111" xfId="0" applyFill="1" applyBorder="1" applyAlignment="1">
      <alignment vertical="center"/>
    </xf>
    <xf numFmtId="0" fontId="36" fillId="8" borderId="112" xfId="0" applyFont="1" applyFill="1" applyBorder="1" applyAlignment="1">
      <alignment vertical="center"/>
    </xf>
    <xf numFmtId="0" fontId="47" fillId="8" borderId="113" xfId="0" applyFont="1" applyFill="1" applyBorder="1" applyAlignment="1">
      <alignment vertical="center"/>
    </xf>
    <xf numFmtId="0" fontId="46" fillId="8" borderId="113" xfId="0" applyFont="1" applyFill="1" applyBorder="1" applyAlignment="1">
      <alignment vertical="center"/>
    </xf>
    <xf numFmtId="0" fontId="36" fillId="8" borderId="113" xfId="0" applyFont="1" applyFill="1" applyBorder="1" applyAlignment="1">
      <alignment vertical="center"/>
    </xf>
    <xf numFmtId="0" fontId="25" fillId="8" borderId="113" xfId="0" applyFont="1" applyFill="1" applyBorder="1" applyAlignment="1">
      <alignment vertical="center"/>
    </xf>
    <xf numFmtId="0" fontId="0" fillId="8" borderId="113" xfId="0" applyFill="1" applyBorder="1" applyAlignment="1">
      <alignment vertical="center"/>
    </xf>
    <xf numFmtId="0" fontId="0" fillId="8" borderId="114" xfId="0" applyFill="1" applyBorder="1" applyAlignment="1">
      <alignment vertical="center"/>
    </xf>
    <xf numFmtId="0" fontId="81" fillId="8" borderId="110" xfId="0" applyFont="1" applyFill="1" applyBorder="1" applyAlignment="1">
      <alignment vertical="center"/>
    </xf>
    <xf numFmtId="0" fontId="81" fillId="8" borderId="0" xfId="0" applyFont="1" applyFill="1" applyBorder="1" applyAlignment="1">
      <alignment vertical="center"/>
    </xf>
    <xf numFmtId="0" fontId="87" fillId="8" borderId="113" xfId="0" applyFont="1" applyFill="1" applyBorder="1" applyAlignment="1">
      <alignment vertical="center"/>
    </xf>
    <xf numFmtId="0" fontId="90" fillId="7" borderId="23" xfId="14" applyFont="1" applyFill="1" applyBorder="1" applyAlignment="1">
      <alignment vertical="center"/>
    </xf>
    <xf numFmtId="0" fontId="59" fillId="0" borderId="0" xfId="14" applyFont="1" applyAlignment="1">
      <alignment vertical="center"/>
    </xf>
    <xf numFmtId="0" fontId="90" fillId="0" borderId="0" xfId="14" applyFont="1" applyAlignment="1">
      <alignment vertical="center"/>
    </xf>
    <xf numFmtId="4" fontId="31" fillId="0" borderId="71" xfId="0" applyNumberFormat="1" applyFont="1" applyFill="1" applyBorder="1" applyAlignment="1">
      <alignment vertical="center"/>
    </xf>
    <xf numFmtId="4" fontId="31" fillId="0" borderId="36" xfId="0" applyNumberFormat="1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vertical="center"/>
    </xf>
    <xf numFmtId="0" fontId="31" fillId="0" borderId="28" xfId="0" applyFont="1" applyBorder="1" applyAlignment="1">
      <alignment horizontal="center" vertical="center"/>
    </xf>
    <xf numFmtId="4" fontId="91" fillId="5" borderId="80" xfId="0" applyNumberFormat="1" applyFont="1" applyFill="1" applyBorder="1" applyAlignment="1">
      <alignment vertical="center"/>
    </xf>
    <xf numFmtId="4" fontId="91" fillId="0" borderId="72" xfId="0" applyNumberFormat="1" applyFont="1" applyFill="1" applyBorder="1" applyAlignment="1">
      <alignment vertical="center"/>
    </xf>
    <xf numFmtId="4" fontId="91" fillId="0" borderId="74" xfId="0" applyNumberFormat="1" applyFont="1" applyFill="1" applyBorder="1" applyAlignment="1">
      <alignment vertical="center"/>
    </xf>
    <xf numFmtId="4" fontId="91" fillId="0" borderId="70" xfId="0" applyNumberFormat="1" applyFont="1" applyFill="1" applyBorder="1" applyAlignment="1">
      <alignment vertical="center"/>
    </xf>
    <xf numFmtId="3" fontId="91" fillId="0" borderId="71" xfId="0" applyNumberFormat="1" applyFont="1" applyFill="1" applyBorder="1" applyAlignment="1">
      <alignment horizontal="right" vertical="center"/>
    </xf>
    <xf numFmtId="3" fontId="91" fillId="0" borderId="36" xfId="0" applyNumberFormat="1" applyFont="1" applyFill="1" applyBorder="1" applyAlignment="1">
      <alignment horizontal="right" vertical="center"/>
    </xf>
    <xf numFmtId="3" fontId="91" fillId="0" borderId="72" xfId="0" applyNumberFormat="1" applyFont="1" applyFill="1" applyBorder="1" applyAlignment="1">
      <alignment horizontal="right" vertical="center"/>
    </xf>
    <xf numFmtId="4" fontId="91" fillId="0" borderId="71" xfId="0" applyNumberFormat="1" applyFont="1" applyFill="1" applyBorder="1" applyAlignment="1">
      <alignment horizontal="right" vertical="center"/>
    </xf>
    <xf numFmtId="4" fontId="91" fillId="0" borderId="36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4" fontId="91" fillId="0" borderId="73" xfId="0" applyNumberFormat="1" applyFont="1" applyFill="1" applyBorder="1" applyAlignment="1">
      <alignment horizontal="right" vertical="center"/>
    </xf>
    <xf numFmtId="4" fontId="91" fillId="0" borderId="38" xfId="0" applyNumberFormat="1" applyFont="1" applyFill="1" applyBorder="1" applyAlignment="1">
      <alignment horizontal="right" vertical="center"/>
    </xf>
    <xf numFmtId="4" fontId="91" fillId="0" borderId="74" xfId="0" applyNumberFormat="1" applyFont="1" applyFill="1" applyBorder="1" applyAlignment="1">
      <alignment horizontal="right" vertical="center"/>
    </xf>
    <xf numFmtId="9" fontId="91" fillId="0" borderId="73" xfId="0" applyNumberFormat="1" applyFont="1" applyFill="1" applyBorder="1" applyAlignment="1">
      <alignment horizontal="center" vertical="center"/>
    </xf>
    <xf numFmtId="0" fontId="1" fillId="0" borderId="38" xfId="0" applyNumberFormat="1" applyFont="1" applyFill="1" applyBorder="1" applyAlignment="1">
      <alignment horizontal="center" vertical="center"/>
    </xf>
    <xf numFmtId="0" fontId="1" fillId="0" borderId="74" xfId="0" applyNumberFormat="1" applyFont="1" applyFill="1" applyBorder="1" applyAlignment="1">
      <alignment horizontal="center" vertical="center"/>
    </xf>
    <xf numFmtId="2" fontId="91" fillId="0" borderId="73" xfId="0" applyNumberFormat="1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2" fontId="1" fillId="0" borderId="74" xfId="0" applyNumberFormat="1" applyFont="1" applyFill="1" applyBorder="1" applyAlignment="1">
      <alignment horizontal="center" vertical="center"/>
    </xf>
    <xf numFmtId="4" fontId="91" fillId="0" borderId="72" xfId="0" applyNumberFormat="1" applyFont="1" applyFill="1" applyBorder="1" applyAlignment="1">
      <alignment horizontal="center" vertical="center"/>
    </xf>
    <xf numFmtId="4" fontId="91" fillId="0" borderId="74" xfId="0" applyNumberFormat="1" applyFont="1" applyFill="1" applyBorder="1" applyAlignment="1">
      <alignment horizontal="center" vertical="center"/>
    </xf>
    <xf numFmtId="4" fontId="91" fillId="0" borderId="69" xfId="0" applyNumberFormat="1" applyFont="1" applyFill="1" applyBorder="1" applyAlignment="1">
      <alignment horizontal="right" vertical="center"/>
    </xf>
    <xf numFmtId="4" fontId="91" fillId="0" borderId="35" xfId="0" applyNumberFormat="1" applyFont="1" applyFill="1" applyBorder="1" applyAlignment="1">
      <alignment horizontal="right" vertical="center"/>
    </xf>
    <xf numFmtId="4" fontId="91" fillId="0" borderId="70" xfId="0" applyNumberFormat="1" applyFont="1" applyFill="1" applyBorder="1" applyAlignment="1">
      <alignment horizontal="right" vertical="center"/>
    </xf>
    <xf numFmtId="4" fontId="84" fillId="4" borderId="16" xfId="0" applyNumberFormat="1" applyFont="1" applyFill="1" applyBorder="1" applyAlignment="1">
      <alignment horizontal="right" vertical="center"/>
    </xf>
    <xf numFmtId="4" fontId="84" fillId="4" borderId="17" xfId="0" applyNumberFormat="1" applyFont="1" applyFill="1" applyBorder="1" applyAlignment="1">
      <alignment vertical="center"/>
    </xf>
    <xf numFmtId="4" fontId="91" fillId="0" borderId="0" xfId="0" applyNumberFormat="1" applyFont="1" applyFill="1" applyBorder="1" applyAlignment="1">
      <alignment horizontal="right" vertical="center"/>
    </xf>
    <xf numFmtId="4" fontId="91" fillId="0" borderId="4" xfId="0" applyNumberFormat="1" applyFont="1" applyFill="1" applyBorder="1" applyAlignment="1">
      <alignment horizontal="right" vertical="center"/>
    </xf>
    <xf numFmtId="4" fontId="91" fillId="0" borderId="78" xfId="0" applyNumberFormat="1" applyFont="1" applyFill="1" applyBorder="1" applyAlignment="1">
      <alignment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72" xfId="0" applyFont="1" applyFill="1" applyBorder="1" applyAlignment="1">
      <alignment horizontal="right" vertical="center"/>
    </xf>
    <xf numFmtId="3" fontId="91" fillId="0" borderId="73" xfId="0" applyNumberFormat="1" applyFont="1" applyFill="1" applyBorder="1" applyAlignment="1">
      <alignment horizontal="right" vertical="center"/>
    </xf>
    <xf numFmtId="3" fontId="91" fillId="0" borderId="38" xfId="0" applyNumberFormat="1" applyFont="1" applyFill="1" applyBorder="1" applyAlignment="1">
      <alignment horizontal="right" vertical="center"/>
    </xf>
    <xf numFmtId="3" fontId="91" fillId="0" borderId="74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0" fontId="92" fillId="0" borderId="0" xfId="0" applyFont="1"/>
    <xf numFmtId="0" fontId="31" fillId="0" borderId="115" xfId="0" applyFont="1" applyBorder="1" applyAlignment="1">
      <alignment vertical="center"/>
    </xf>
    <xf numFmtId="0" fontId="35" fillId="0" borderId="116" xfId="0" applyFont="1" applyBorder="1" applyAlignment="1">
      <alignment vertical="center"/>
    </xf>
    <xf numFmtId="3" fontId="31" fillId="10" borderId="10" xfId="0" applyNumberFormat="1" applyFont="1" applyFill="1" applyBorder="1" applyAlignment="1">
      <alignment vertical="center"/>
    </xf>
    <xf numFmtId="4" fontId="31" fillId="10" borderId="71" xfId="0" applyNumberFormat="1" applyFont="1" applyFill="1" applyBorder="1" applyAlignment="1">
      <alignment horizontal="center" vertical="center"/>
    </xf>
    <xf numFmtId="4" fontId="31" fillId="10" borderId="36" xfId="0" applyNumberFormat="1" applyFont="1" applyFill="1" applyBorder="1" applyAlignment="1">
      <alignment horizontal="center" vertical="center"/>
    </xf>
    <xf numFmtId="4" fontId="31" fillId="10" borderId="72" xfId="0" applyNumberFormat="1" applyFont="1" applyFill="1" applyBorder="1" applyAlignment="1">
      <alignment horizontal="center" vertical="center"/>
    </xf>
    <xf numFmtId="4" fontId="31" fillId="0" borderId="72" xfId="0" applyNumberFormat="1" applyFont="1" applyFill="1" applyBorder="1" applyAlignment="1">
      <alignment horizontal="right" vertical="center"/>
    </xf>
    <xf numFmtId="3" fontId="14" fillId="10" borderId="10" xfId="0" applyNumberFormat="1" applyFont="1" applyFill="1" applyBorder="1" applyAlignment="1">
      <alignment vertical="center"/>
    </xf>
    <xf numFmtId="4" fontId="14" fillId="10" borderId="72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vertical="center"/>
    </xf>
    <xf numFmtId="4" fontId="31" fillId="10" borderId="72" xfId="0" applyNumberFormat="1" applyFont="1" applyFill="1" applyBorder="1" applyAlignment="1">
      <alignment horizontal="center" vertical="center"/>
    </xf>
    <xf numFmtId="4" fontId="14" fillId="10" borderId="72" xfId="0" applyNumberFormat="1" applyFont="1" applyFill="1" applyBorder="1" applyAlignment="1">
      <alignment horizontal="center" vertical="center"/>
    </xf>
    <xf numFmtId="4" fontId="31" fillId="0" borderId="72" xfId="0" applyNumberFormat="1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horizontal="right" vertical="center"/>
    </xf>
    <xf numFmtId="0" fontId="95" fillId="0" borderId="0" xfId="14" applyFont="1" applyAlignment="1"/>
    <xf numFmtId="0" fontId="97" fillId="5" borderId="47" xfId="0" applyFont="1" applyFill="1" applyBorder="1" applyAlignment="1">
      <alignment vertical="center"/>
    </xf>
    <xf numFmtId="0" fontId="98" fillId="5" borderId="47" xfId="0" applyFont="1" applyFill="1" applyBorder="1" applyAlignment="1">
      <alignment vertical="center"/>
    </xf>
    <xf numFmtId="0" fontId="96" fillId="5" borderId="47" xfId="0" applyFont="1" applyFill="1" applyBorder="1" applyAlignment="1">
      <alignment vertical="center"/>
    </xf>
    <xf numFmtId="0" fontId="97" fillId="5" borderId="48" xfId="0" applyFont="1" applyFill="1" applyBorder="1" applyAlignment="1">
      <alignment vertical="center"/>
    </xf>
    <xf numFmtId="0" fontId="97" fillId="5" borderId="0" xfId="0" applyFont="1" applyFill="1" applyAlignment="1">
      <alignment vertical="center"/>
    </xf>
    <xf numFmtId="0" fontId="98" fillId="5" borderId="0" xfId="0" applyFont="1" applyFill="1" applyAlignment="1">
      <alignment vertical="center"/>
    </xf>
    <xf numFmtId="0" fontId="97" fillId="5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5" fillId="4" borderId="39" xfId="0" applyFont="1" applyFill="1" applyBorder="1" applyAlignment="1">
      <alignment horizontal="center" vertical="center"/>
    </xf>
    <xf numFmtId="0" fontId="35" fillId="4" borderId="8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41" xfId="0" applyFont="1" applyFill="1" applyBorder="1" applyAlignment="1">
      <alignment horizontal="center" vertical="center"/>
    </xf>
    <xf numFmtId="0" fontId="35" fillId="4" borderId="90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99" fillId="0" borderId="5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99" fillId="0" borderId="4" xfId="0" applyFont="1" applyBorder="1" applyAlignment="1">
      <alignment vertical="center"/>
    </xf>
    <xf numFmtId="0" fontId="99" fillId="0" borderId="53" xfId="0" applyFont="1" applyBorder="1" applyAlignment="1">
      <alignment vertical="center"/>
    </xf>
    <xf numFmtId="0" fontId="35" fillId="0" borderId="49" xfId="0" applyFont="1" applyBorder="1" applyAlignment="1">
      <alignment horizontal="center" vertical="center"/>
    </xf>
    <xf numFmtId="0" fontId="43" fillId="0" borderId="49" xfId="0" applyFont="1" applyBorder="1" applyAlignment="1">
      <alignment vertical="center"/>
    </xf>
    <xf numFmtId="0" fontId="99" fillId="0" borderId="49" xfId="0" applyFont="1" applyBorder="1" applyAlignment="1">
      <alignment vertical="center"/>
    </xf>
    <xf numFmtId="0" fontId="99" fillId="0" borderId="50" xfId="0" applyFont="1" applyBorder="1" applyAlignment="1">
      <alignment vertical="center"/>
    </xf>
    <xf numFmtId="0" fontId="43" fillId="4" borderId="15" xfId="0" quotePrefix="1" applyFont="1" applyFill="1" applyBorder="1" applyAlignment="1">
      <alignment vertical="center"/>
    </xf>
    <xf numFmtId="0" fontId="99" fillId="4" borderId="54" xfId="0" applyFont="1" applyFill="1" applyBorder="1" applyAlignment="1">
      <alignment vertical="center"/>
    </xf>
    <xf numFmtId="4" fontId="35" fillId="4" borderId="51" xfId="0" applyNumberFormat="1" applyFont="1" applyFill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3" fontId="35" fillId="0" borderId="8" xfId="0" applyNumberFormat="1" applyFont="1" applyBorder="1" applyAlignment="1">
      <alignment vertical="center"/>
    </xf>
    <xf numFmtId="4" fontId="35" fillId="0" borderId="69" xfId="0" applyNumberFormat="1" applyFont="1" applyBorder="1" applyAlignment="1">
      <alignment horizontal="right" vertical="center"/>
    </xf>
    <xf numFmtId="4" fontId="35" fillId="0" borderId="35" xfId="0" applyNumberFormat="1" applyFont="1" applyBorder="1" applyAlignment="1">
      <alignment horizontal="right" vertical="center"/>
    </xf>
    <xf numFmtId="4" fontId="35" fillId="0" borderId="117" xfId="0" applyNumberFormat="1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9" xfId="0" applyFont="1" applyBorder="1" applyAlignment="1">
      <alignment horizontal="center" vertical="center"/>
    </xf>
    <xf numFmtId="3" fontId="35" fillId="0" borderId="10" xfId="0" applyNumberFormat="1" applyFont="1" applyBorder="1" applyAlignment="1">
      <alignment vertical="center"/>
    </xf>
    <xf numFmtId="4" fontId="100" fillId="0" borderId="118" xfId="0" applyNumberFormat="1" applyFont="1" applyBorder="1" applyAlignment="1">
      <alignment vertical="center"/>
    </xf>
    <xf numFmtId="4" fontId="35" fillId="0" borderId="71" xfId="0" applyNumberFormat="1" applyFont="1" applyBorder="1" applyAlignment="1">
      <alignment vertical="center"/>
    </xf>
    <xf numFmtId="4" fontId="35" fillId="0" borderId="36" xfId="0" applyNumberFormat="1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4" fontId="35" fillId="0" borderId="73" xfId="0" applyNumberFormat="1" applyFont="1" applyBorder="1" applyAlignment="1">
      <alignment vertical="center"/>
    </xf>
    <xf numFmtId="4" fontId="35" fillId="0" borderId="38" xfId="0" applyNumberFormat="1" applyFont="1" applyBorder="1" applyAlignment="1">
      <alignment vertical="center"/>
    </xf>
    <xf numFmtId="4" fontId="100" fillId="0" borderId="119" xfId="0" applyNumberFormat="1" applyFont="1" applyBorder="1" applyAlignment="1">
      <alignment vertical="center"/>
    </xf>
    <xf numFmtId="4" fontId="100" fillId="0" borderId="118" xfId="0" applyNumberFormat="1" applyFont="1" applyBorder="1" applyAlignment="1">
      <alignment horizontal="right" vertical="center"/>
    </xf>
    <xf numFmtId="0" fontId="35" fillId="0" borderId="13" xfId="0" applyFont="1" applyBorder="1" applyAlignment="1">
      <alignment horizontal="center" vertical="center"/>
    </xf>
    <xf numFmtId="3" fontId="35" fillId="0" borderId="14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" fontId="35" fillId="0" borderId="119" xfId="0" applyNumberFormat="1" applyFont="1" applyBorder="1" applyAlignment="1">
      <alignment vertical="center"/>
    </xf>
    <xf numFmtId="4" fontId="35" fillId="0" borderId="118" xfId="0" applyNumberFormat="1" applyFont="1" applyBorder="1" applyAlignment="1">
      <alignment horizontal="right" vertical="center"/>
    </xf>
    <xf numFmtId="4" fontId="35" fillId="0" borderId="73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35" fillId="0" borderId="58" xfId="0" applyFont="1" applyBorder="1" applyAlignment="1">
      <alignment horizontal="center" vertical="center"/>
    </xf>
    <xf numFmtId="3" fontId="35" fillId="0" borderId="59" xfId="0" applyNumberFormat="1" applyFont="1" applyBorder="1" applyAlignment="1">
      <alignment vertical="center"/>
    </xf>
    <xf numFmtId="4" fontId="35" fillId="0" borderId="75" xfId="0" applyNumberFormat="1" applyFont="1" applyBorder="1" applyAlignment="1">
      <alignment horizontal="right" vertical="center"/>
    </xf>
    <xf numFmtId="4" fontId="35" fillId="0" borderId="57" xfId="0" applyNumberFormat="1" applyFont="1" applyBorder="1" applyAlignment="1">
      <alignment horizontal="right" vertical="center"/>
    </xf>
    <xf numFmtId="0" fontId="101" fillId="5" borderId="22" xfId="0" applyFont="1" applyFill="1" applyBorder="1" applyAlignment="1">
      <alignment horizontal="centerContinuous" vertical="center"/>
    </xf>
    <xf numFmtId="4" fontId="35" fillId="5" borderId="120" xfId="0" applyNumberFormat="1" applyFont="1" applyFill="1" applyBorder="1" applyAlignment="1">
      <alignment vertical="center"/>
    </xf>
    <xf numFmtId="0" fontId="102" fillId="0" borderId="0" xfId="14" applyFont="1" applyAlignment="1">
      <alignment vertical="center"/>
    </xf>
    <xf numFmtId="0" fontId="103" fillId="0" borderId="0" xfId="14" applyFont="1" applyAlignment="1">
      <alignment vertical="center"/>
    </xf>
    <xf numFmtId="0" fontId="103" fillId="0" borderId="0" xfId="14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1" xfId="14" applyBorder="1" applyAlignment="1">
      <alignment vertical="center"/>
    </xf>
    <xf numFmtId="0" fontId="2" fillId="0" borderId="122" xfId="14" applyBorder="1" applyAlignment="1">
      <alignment vertical="center"/>
    </xf>
    <xf numFmtId="0" fontId="2" fillId="0" borderId="123" xfId="0" applyFont="1" applyBorder="1" applyAlignment="1">
      <alignment vertical="center"/>
    </xf>
    <xf numFmtId="4" fontId="35" fillId="0" borderId="71" xfId="0" applyNumberFormat="1" applyFont="1" applyBorder="1" applyAlignment="1">
      <alignment vertical="center"/>
    </xf>
    <xf numFmtId="4" fontId="35" fillId="0" borderId="36" xfId="0" applyNumberFormat="1" applyFont="1" applyBorder="1" applyAlignment="1">
      <alignment vertical="center"/>
    </xf>
    <xf numFmtId="0" fontId="104" fillId="5" borderId="5" xfId="0" applyFont="1" applyFill="1" applyBorder="1" applyAlignment="1">
      <alignment vertical="center"/>
    </xf>
    <xf numFmtId="0" fontId="50" fillId="0" borderId="0" xfId="13" applyFont="1" applyBorder="1" applyAlignment="1">
      <alignment horizontal="center" vertical="center"/>
    </xf>
    <xf numFmtId="0" fontId="2" fillId="0" borderId="81" xfId="13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7" xfId="0" applyBorder="1" applyAlignment="1">
      <alignment vertical="center"/>
    </xf>
    <xf numFmtId="0" fontId="33" fillId="0" borderId="83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167" fontId="41" fillId="5" borderId="21" xfId="0" applyNumberFormat="1" applyFont="1" applyFill="1" applyBorder="1" applyAlignment="1">
      <alignment horizontal="center" vertical="center"/>
    </xf>
    <xf numFmtId="167" fontId="41" fillId="5" borderId="22" xfId="0" applyNumberFormat="1" applyFont="1" applyFill="1" applyBorder="1" applyAlignment="1">
      <alignment horizontal="center" vertical="center"/>
    </xf>
    <xf numFmtId="167" fontId="41" fillId="5" borderId="62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4" fontId="36" fillId="0" borderId="0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4" fontId="38" fillId="0" borderId="0" xfId="0" applyNumberFormat="1" applyFont="1" applyBorder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0" fillId="0" borderId="0" xfId="15" applyFont="1" applyBorder="1" applyAlignment="1">
      <alignment horizontal="center" vertical="center"/>
    </xf>
    <xf numFmtId="0" fontId="2" fillId="0" borderId="81" xfId="15" applyBorder="1" applyAlignment="1">
      <alignment vertical="center"/>
    </xf>
    <xf numFmtId="3" fontId="91" fillId="0" borderId="71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72" xfId="0" applyFont="1" applyFill="1" applyBorder="1" applyAlignment="1">
      <alignment horizontal="right" vertical="center"/>
    </xf>
    <xf numFmtId="0" fontId="22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center" vertical="center"/>
    </xf>
    <xf numFmtId="0" fontId="22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center" vertical="center"/>
    </xf>
    <xf numFmtId="0" fontId="20" fillId="4" borderId="88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21" fillId="4" borderId="9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2" fillId="4" borderId="92" xfId="0" applyFont="1" applyFill="1" applyBorder="1" applyAlignment="1">
      <alignment horizontal="center" vertical="center"/>
    </xf>
    <xf numFmtId="0" fontId="23" fillId="4" borderId="93" xfId="0" applyFont="1" applyFill="1" applyBorder="1" applyAlignment="1">
      <alignment horizontal="center" vertical="center"/>
    </xf>
    <xf numFmtId="0" fontId="22" fillId="4" borderId="94" xfId="0" applyFont="1" applyFill="1" applyBorder="1" applyAlignment="1">
      <alignment horizontal="center" vertical="center"/>
    </xf>
    <xf numFmtId="0" fontId="23" fillId="4" borderId="95" xfId="0" applyFont="1" applyFill="1" applyBorder="1" applyAlignment="1">
      <alignment horizontal="center" vertical="center"/>
    </xf>
    <xf numFmtId="0" fontId="22" fillId="4" borderId="96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4" borderId="97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2" fontId="91" fillId="0" borderId="71" xfId="0" applyNumberFormat="1" applyFont="1" applyFill="1" applyBorder="1" applyAlignment="1">
      <alignment horizontal="right" vertical="center"/>
    </xf>
    <xf numFmtId="2" fontId="1" fillId="0" borderId="36" xfId="0" applyNumberFormat="1" applyFont="1" applyFill="1" applyBorder="1" applyAlignment="1">
      <alignment horizontal="right" vertical="center"/>
    </xf>
    <xf numFmtId="2" fontId="1" fillId="0" borderId="72" xfId="0" applyNumberFormat="1" applyFont="1" applyFill="1" applyBorder="1" applyAlignment="1">
      <alignment horizontal="right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3" fontId="31" fillId="0" borderId="71" xfId="0" applyNumberFormat="1" applyFont="1" applyFill="1" applyBorder="1" applyAlignment="1">
      <alignment horizontal="center" vertical="center"/>
    </xf>
    <xf numFmtId="3" fontId="31" fillId="0" borderId="36" xfId="0" applyNumberFormat="1" applyFont="1" applyFill="1" applyBorder="1" applyAlignment="1">
      <alignment horizontal="center" vertical="center"/>
    </xf>
    <xf numFmtId="3" fontId="31" fillId="0" borderId="72" xfId="0" applyNumberFormat="1" applyFont="1" applyFill="1" applyBorder="1" applyAlignment="1">
      <alignment horizontal="center" vertical="center"/>
    </xf>
    <xf numFmtId="3" fontId="31" fillId="0" borderId="71" xfId="0" applyNumberFormat="1" applyFont="1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9" fontId="31" fillId="0" borderId="71" xfId="0" applyNumberFormat="1" applyFont="1" applyFill="1" applyBorder="1" applyAlignment="1">
      <alignment horizontal="right" vertical="center"/>
    </xf>
    <xf numFmtId="0" fontId="0" fillId="0" borderId="36" xfId="0" applyNumberFormat="1" applyFill="1" applyBorder="1" applyAlignment="1">
      <alignment horizontal="right" vertical="center"/>
    </xf>
    <xf numFmtId="0" fontId="0" fillId="0" borderId="72" xfId="0" applyNumberFormat="1" applyFill="1" applyBorder="1" applyAlignment="1">
      <alignment horizontal="right" vertical="center"/>
    </xf>
    <xf numFmtId="166" fontId="27" fillId="4" borderId="54" xfId="0" applyNumberFormat="1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horizontal="center" vertical="center"/>
    </xf>
    <xf numFmtId="0" fontId="22" fillId="4" borderId="48" xfId="0" applyFont="1" applyFill="1" applyBorder="1" applyAlignment="1">
      <alignment horizontal="center" vertical="center"/>
    </xf>
    <xf numFmtId="0" fontId="22" fillId="4" borderId="97" xfId="0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1" fillId="4" borderId="90" xfId="0" applyFont="1" applyFill="1" applyBorder="1" applyAlignment="1">
      <alignment horizontal="center" vertical="center"/>
    </xf>
    <xf numFmtId="4" fontId="91" fillId="0" borderId="71" xfId="0" applyNumberFormat="1" applyFont="1" applyFill="1" applyBorder="1" applyAlignment="1">
      <alignment horizontal="right" vertical="center"/>
    </xf>
    <xf numFmtId="4" fontId="91" fillId="0" borderId="36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0" fontId="50" fillId="0" borderId="98" xfId="14" applyFont="1" applyBorder="1" applyAlignment="1">
      <alignment horizontal="center" vertical="center"/>
    </xf>
    <xf numFmtId="0" fontId="2" fillId="0" borderId="81" xfId="14" applyBorder="1" applyAlignment="1">
      <alignment vertical="center"/>
    </xf>
    <xf numFmtId="0" fontId="2" fillId="0" borderId="82" xfId="14" applyBorder="1" applyAlignment="1">
      <alignment vertical="center"/>
    </xf>
    <xf numFmtId="4" fontId="31" fillId="0" borderId="71" xfId="0" applyNumberFormat="1" applyFont="1" applyFill="1" applyBorder="1" applyAlignment="1">
      <alignment horizontal="right" vertical="center"/>
    </xf>
    <xf numFmtId="4" fontId="31" fillId="0" borderId="36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0" fontId="50" fillId="0" borderId="0" xfId="14" applyFont="1" applyBorder="1" applyAlignment="1">
      <alignment horizontal="center" vertical="center"/>
    </xf>
    <xf numFmtId="2" fontId="91" fillId="0" borderId="71" xfId="0" applyNumberFormat="1" applyFont="1" applyFill="1" applyBorder="1" applyAlignment="1">
      <alignment horizontal="center" vertical="center"/>
    </xf>
    <xf numFmtId="2" fontId="91" fillId="0" borderId="36" xfId="0" applyNumberFormat="1" applyFont="1" applyFill="1" applyBorder="1" applyAlignment="1">
      <alignment horizontal="center" vertical="center"/>
    </xf>
    <xf numFmtId="2" fontId="91" fillId="0" borderId="72" xfId="0" applyNumberFormat="1" applyFont="1" applyFill="1" applyBorder="1" applyAlignment="1">
      <alignment horizontal="center" vertical="center"/>
    </xf>
    <xf numFmtId="2" fontId="31" fillId="0" borderId="71" xfId="0" applyNumberFormat="1" applyFont="1" applyFill="1" applyBorder="1" applyAlignment="1">
      <alignment horizontal="center" vertical="center"/>
    </xf>
    <xf numFmtId="2" fontId="31" fillId="0" borderId="36" xfId="0" applyNumberFormat="1" applyFont="1" applyFill="1" applyBorder="1" applyAlignment="1">
      <alignment horizontal="center" vertical="center"/>
    </xf>
    <xf numFmtId="2" fontId="31" fillId="0" borderId="72" xfId="0" applyNumberFormat="1" applyFont="1" applyFill="1" applyBorder="1" applyAlignment="1">
      <alignment horizontal="center" vertical="center"/>
    </xf>
    <xf numFmtId="9" fontId="91" fillId="0" borderId="71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0" borderId="72" xfId="0" applyNumberFormat="1" applyFont="1" applyFill="1" applyBorder="1" applyAlignment="1">
      <alignment horizontal="center" vertical="center"/>
    </xf>
    <xf numFmtId="4" fontId="14" fillId="10" borderId="71" xfId="0" applyNumberFormat="1" applyFont="1" applyFill="1" applyBorder="1" applyAlignment="1">
      <alignment horizontal="center" vertical="center"/>
    </xf>
    <xf numFmtId="4" fontId="14" fillId="10" borderId="36" xfId="0" applyNumberFormat="1" applyFont="1" applyFill="1" applyBorder="1" applyAlignment="1">
      <alignment horizontal="center" vertical="center"/>
    </xf>
    <xf numFmtId="4" fontId="14" fillId="10" borderId="72" xfId="0" applyNumberFormat="1" applyFont="1" applyFill="1" applyBorder="1" applyAlignment="1">
      <alignment horizontal="center" vertical="center"/>
    </xf>
    <xf numFmtId="4" fontId="31" fillId="0" borderId="71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4" fontId="31" fillId="0" borderId="71" xfId="0" applyNumberFormat="1" applyFont="1" applyBorder="1" applyAlignment="1">
      <alignment vertical="center"/>
    </xf>
    <xf numFmtId="4" fontId="31" fillId="0" borderId="36" xfId="0" applyNumberFormat="1" applyFont="1" applyBorder="1" applyAlignment="1">
      <alignment vertical="center"/>
    </xf>
    <xf numFmtId="4" fontId="31" fillId="0" borderId="72" xfId="0" applyNumberFormat="1" applyFont="1" applyBorder="1" applyAlignment="1">
      <alignment vertical="center"/>
    </xf>
    <xf numFmtId="4" fontId="74" fillId="0" borderId="71" xfId="0" applyNumberFormat="1" applyFont="1" applyFill="1" applyBorder="1" applyAlignment="1">
      <alignment vertical="center"/>
    </xf>
    <xf numFmtId="0" fontId="75" fillId="0" borderId="36" xfId="0" applyFont="1" applyFill="1" applyBorder="1" applyAlignment="1">
      <alignment vertical="center"/>
    </xf>
    <xf numFmtId="0" fontId="75" fillId="0" borderId="72" xfId="0" applyFont="1" applyFill="1" applyBorder="1" applyAlignment="1">
      <alignment vertical="center"/>
    </xf>
    <xf numFmtId="4" fontId="35" fillId="0" borderId="71" xfId="0" applyNumberFormat="1" applyFont="1" applyBorder="1" applyAlignment="1">
      <alignment vertical="center"/>
    </xf>
    <xf numFmtId="4" fontId="35" fillId="0" borderId="36" xfId="0" applyNumberFormat="1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103" fillId="0" borderId="0" xfId="14" applyFont="1" applyAlignment="1">
      <alignment horizontal="center" vertical="center"/>
    </xf>
    <xf numFmtId="0" fontId="103" fillId="0" borderId="124" xfId="14" applyFont="1" applyBorder="1" applyAlignment="1">
      <alignment horizontal="center" vertical="center"/>
    </xf>
    <xf numFmtId="4" fontId="35" fillId="0" borderId="71" xfId="0" applyNumberFormat="1" applyFont="1" applyBorder="1" applyAlignment="1">
      <alignment horizontal="center" vertical="center"/>
    </xf>
    <xf numFmtId="4" fontId="35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61" fillId="5" borderId="53" xfId="0" applyFont="1" applyFill="1" applyBorder="1" applyAlignment="1">
      <alignment horizontal="left" vertical="center" wrapText="1"/>
    </xf>
    <xf numFmtId="0" fontId="61" fillId="5" borderId="49" xfId="0" applyFont="1" applyFill="1" applyBorder="1" applyAlignment="1">
      <alignment horizontal="left" vertical="center" wrapText="1"/>
    </xf>
    <xf numFmtId="0" fontId="61" fillId="5" borderId="50" xfId="0" applyFont="1" applyFill="1" applyBorder="1" applyAlignment="1">
      <alignment horizontal="left" vertical="center" wrapText="1"/>
    </xf>
    <xf numFmtId="0" fontId="35" fillId="4" borderId="88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5" fillId="4" borderId="92" xfId="0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/>
    </xf>
    <xf numFmtId="0" fontId="35" fillId="4" borderId="94" xfId="0" applyFont="1" applyFill="1" applyBorder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35" fillId="4" borderId="96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166" fontId="43" fillId="4" borderId="54" xfId="0" applyNumberFormat="1" applyFont="1" applyFill="1" applyBorder="1" applyAlignment="1">
      <alignment horizontal="center" vertical="center"/>
    </xf>
    <xf numFmtId="4" fontId="81" fillId="0" borderId="0" xfId="14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99" xfId="14" applyBorder="1" applyAlignment="1">
      <alignment horizontal="center" vertical="center"/>
    </xf>
    <xf numFmtId="4" fontId="57" fillId="7" borderId="42" xfId="14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85" fillId="8" borderId="107" xfId="0" applyFont="1" applyFill="1" applyBorder="1" applyAlignment="1">
      <alignment horizontal="center" vertical="center"/>
    </xf>
    <xf numFmtId="0" fontId="86" fillId="8" borderId="108" xfId="0" applyFont="1" applyFill="1" applyBorder="1" applyAlignment="1">
      <alignment horizontal="center" vertical="center"/>
    </xf>
    <xf numFmtId="0" fontId="86" fillId="8" borderId="109" xfId="0" applyFont="1" applyFill="1" applyBorder="1" applyAlignment="1">
      <alignment horizontal="center" vertical="center"/>
    </xf>
    <xf numFmtId="0" fontId="51" fillId="8" borderId="110" xfId="0" applyFont="1" applyFill="1" applyBorder="1" applyAlignment="1">
      <alignment horizontal="center" vertical="center"/>
    </xf>
    <xf numFmtId="0" fontId="52" fillId="8" borderId="0" xfId="0" applyFont="1" applyFill="1" applyBorder="1" applyAlignment="1">
      <alignment horizontal="center" vertical="center"/>
    </xf>
    <xf numFmtId="0" fontId="52" fillId="8" borderId="111" xfId="0" applyFont="1" applyFill="1" applyBorder="1" applyAlignment="1">
      <alignment horizontal="center" vertical="center"/>
    </xf>
    <xf numFmtId="0" fontId="93" fillId="8" borderId="110" xfId="0" applyFont="1" applyFill="1" applyBorder="1" applyAlignment="1">
      <alignment horizontal="center" vertical="center"/>
    </xf>
    <xf numFmtId="0" fontId="94" fillId="8" borderId="0" xfId="0" applyFont="1" applyFill="1" applyBorder="1" applyAlignment="1">
      <alignment horizontal="center" vertical="center"/>
    </xf>
    <xf numFmtId="0" fontId="94" fillId="8" borderId="111" xfId="0" applyFont="1" applyFill="1" applyBorder="1" applyAlignment="1">
      <alignment horizontal="center" vertical="center"/>
    </xf>
    <xf numFmtId="0" fontId="88" fillId="9" borderId="68" xfId="0" applyFont="1" applyFill="1" applyBorder="1" applyAlignment="1">
      <alignment horizontal="center" vertical="center"/>
    </xf>
    <xf numFmtId="0" fontId="89" fillId="9" borderId="16" xfId="0" applyFont="1" applyFill="1" applyBorder="1" applyAlignment="1">
      <alignment horizontal="center" vertical="center"/>
    </xf>
    <xf numFmtId="0" fontId="89" fillId="9" borderId="86" xfId="0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vertical="center"/>
    </xf>
    <xf numFmtId="4" fontId="1" fillId="4" borderId="45" xfId="0" applyNumberFormat="1" applyFont="1" applyFill="1" applyBorder="1" applyAlignment="1">
      <alignment vertical="center"/>
    </xf>
    <xf numFmtId="4" fontId="90" fillId="7" borderId="42" xfId="14" applyNumberFormat="1" applyFont="1" applyFill="1" applyBorder="1" applyAlignment="1">
      <alignment vertical="center"/>
    </xf>
    <xf numFmtId="4" fontId="10" fillId="4" borderId="23" xfId="0" applyNumberFormat="1" applyFont="1" applyFill="1" applyBorder="1" applyAlignment="1">
      <alignment vertical="center"/>
    </xf>
    <xf numFmtId="4" fontId="10" fillId="4" borderId="45" xfId="0" applyNumberFormat="1" applyFont="1" applyFill="1" applyBorder="1" applyAlignment="1">
      <alignment vertical="center"/>
    </xf>
  </cellXfs>
  <cellStyles count="1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4" xfId="4" xr:uid="{00000000-0005-0000-0000-000003000000}"/>
    <cellStyle name="F6" xfId="5" xr:uid="{00000000-0005-0000-0000-000004000000}"/>
    <cellStyle name="F8" xfId="6" xr:uid="{00000000-0005-0000-0000-000005000000}"/>
    <cellStyle name="Fixed" xfId="7" xr:uid="{00000000-0005-0000-0000-000006000000}"/>
    <cellStyle name="George1" xfId="8" xr:uid="{00000000-0005-0000-0000-000007000000}"/>
    <cellStyle name="Heading 1" xfId="9" builtinId="16" customBuiltin="1"/>
    <cellStyle name="Heading 2" xfId="10" builtinId="17" customBuiltin="1"/>
    <cellStyle name="HEADING1" xfId="11" xr:uid="{00000000-0005-0000-0000-00000A000000}"/>
    <cellStyle name="HEADING2" xfId="12" xr:uid="{00000000-0005-0000-0000-00000B000000}"/>
    <cellStyle name="Normal" xfId="0" builtinId="0"/>
    <cellStyle name="Normal_Sewer &amp; Toilets in Ipelegeng Proper &amp; X2 -  Tender" xfId="13" xr:uid="{00000000-0005-0000-0000-00000D000000}"/>
    <cellStyle name="Normal_Sewer &amp; Toilets in Reagile X3 - Eredeti Tender" xfId="14" xr:uid="{00000000-0005-0000-0000-00000E000000}"/>
    <cellStyle name="Normal_Tswelelang Roads &amp; Stormwater - Tender" xfId="15" xr:uid="{00000000-0005-0000-0000-00000F000000}"/>
    <cellStyle name="Page Number" xfId="16" xr:uid="{00000000-0005-0000-0000-000010000000}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Q%20Mabeleapodi%202021-22_046%20Un-%20Prized%20TOP%20UP%20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words"/>
      <sheetName val="works"/>
      <sheetName val="pg1"/>
      <sheetName val="pg2"/>
      <sheetName val="pit1"/>
      <sheetName val="top structure"/>
      <sheetName val="ohs"/>
      <sheetName val="ohs2"/>
      <sheetName val="ohs3"/>
      <sheetName val="Summary"/>
    </sheetNames>
    <sheetDataSet>
      <sheetData sheetId="0"/>
      <sheetData sheetId="1">
        <row r="1">
          <cell r="M1" t="str">
            <v>Date : 28/10/2021</v>
          </cell>
        </row>
        <row r="2">
          <cell r="A2" t="str">
            <v>Moses Kotane Local Municipality</v>
          </cell>
        </row>
      </sheetData>
      <sheetData sheetId="2"/>
      <sheetData sheetId="3"/>
      <sheetData sheetId="4"/>
      <sheetData sheetId="5"/>
      <sheetData sheetId="6">
        <row r="78">
          <cell r="A78">
            <v>127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P990"/>
  <sheetViews>
    <sheetView showGridLines="0" view="pageBreakPreview" zoomScale="60" zoomScaleNormal="75" workbookViewId="0">
      <selection activeCell="B8" sqref="B8"/>
    </sheetView>
  </sheetViews>
  <sheetFormatPr defaultRowHeight="12.75"/>
  <cols>
    <col min="1" max="1" width="12.7109375" customWidth="1"/>
    <col min="2" max="2" width="10.7109375" customWidth="1"/>
    <col min="3" max="3" width="2.7109375" customWidth="1"/>
    <col min="4" max="4" width="5.7109375" customWidth="1"/>
    <col min="5" max="5" width="22.7109375" customWidth="1"/>
    <col min="6" max="6" width="7.7109375" customWidth="1"/>
    <col min="7" max="7" width="22.7109375" customWidth="1"/>
    <col min="8" max="8" width="7.7109375" customWidth="1"/>
    <col min="9" max="9" width="22.7109375" customWidth="1"/>
    <col min="10" max="10" width="7.7109375" customWidth="1"/>
    <col min="11" max="11" width="8.7109375" customWidth="1"/>
    <col min="12" max="12" width="10.7109375" customWidth="1"/>
    <col min="13" max="13" width="4.7109375" customWidth="1"/>
    <col min="14" max="14" width="7.7109375" customWidth="1"/>
    <col min="15" max="15" width="3.7109375" customWidth="1"/>
    <col min="16" max="16" width="19.7109375" customWidth="1"/>
  </cols>
  <sheetData>
    <row r="1" spans="1:16" ht="35.1" customHeight="1">
      <c r="A1" s="503" t="str">
        <f>+works!A2</f>
        <v>Moses Kotane Local Municipality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5"/>
    </row>
    <row r="2" spans="1:16" ht="30" customHeight="1">
      <c r="A2" s="506"/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8"/>
    </row>
    <row r="3" spans="1:16" ht="24.95" customHeight="1">
      <c r="A3" s="509" t="str">
        <f>+works!A3</f>
        <v>SUPPLY AND INSTALLATION OF 215 VIDP TOILETS IN DISAKE THROUGH RURAL SANITATION PROGRAMME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1"/>
    </row>
    <row r="4" spans="1:16" ht="24.95" customHeight="1">
      <c r="A4" s="226" t="str">
        <f>+works!A1</f>
        <v>BID No. 022/MKLM/2021/2022</v>
      </c>
      <c r="B4" s="227"/>
      <c r="C4" s="227"/>
      <c r="D4" s="227"/>
      <c r="E4" s="227"/>
      <c r="F4" s="91"/>
      <c r="G4" s="91"/>
      <c r="H4" s="91"/>
      <c r="I4" s="91"/>
      <c r="J4" s="91"/>
      <c r="K4" s="92"/>
      <c r="L4" s="93"/>
      <c r="M4" s="92" t="str">
        <f>+works!M1</f>
        <v>Date : 01/12/2021</v>
      </c>
      <c r="N4" s="94"/>
      <c r="O4" s="94"/>
      <c r="P4" s="95"/>
    </row>
    <row r="5" spans="1:16" ht="19.5">
      <c r="A5" s="96"/>
      <c r="B5" s="97"/>
      <c r="C5" s="97"/>
      <c r="D5" s="97"/>
      <c r="E5" s="97"/>
      <c r="F5" s="97"/>
      <c r="G5" s="97"/>
      <c r="H5" s="97"/>
      <c r="I5" s="97"/>
      <c r="J5" s="97"/>
      <c r="K5" s="98"/>
      <c r="L5" s="99"/>
      <c r="M5" s="100"/>
      <c r="N5" s="100"/>
      <c r="O5" s="100"/>
      <c r="P5" s="101"/>
    </row>
    <row r="6" spans="1:16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3"/>
      <c r="L6" s="103"/>
      <c r="M6" s="104"/>
      <c r="N6" s="104"/>
      <c r="O6" s="104"/>
      <c r="P6" s="104"/>
    </row>
    <row r="7" spans="1:16" ht="24.95" customHeight="1">
      <c r="A7" s="513" t="s">
        <v>7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5"/>
    </row>
    <row r="8" spans="1:16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  <c r="N8" s="104"/>
      <c r="O8" s="104"/>
      <c r="P8" s="104"/>
    </row>
    <row r="9" spans="1:16" ht="19.5">
      <c r="A9" s="512" t="s">
        <v>8</v>
      </c>
      <c r="B9" s="510"/>
      <c r="C9" s="510"/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</row>
    <row r="10" spans="1:16" ht="19.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  <c r="N10" s="112"/>
      <c r="O10" s="112"/>
      <c r="P10" s="112"/>
    </row>
    <row r="11" spans="1:16" ht="19.5">
      <c r="A11" s="113">
        <v>1</v>
      </c>
      <c r="B11" s="111" t="s">
        <v>10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  <c r="N11" s="112"/>
      <c r="O11" s="112"/>
      <c r="P11" s="112"/>
    </row>
    <row r="12" spans="1:16" ht="19.5">
      <c r="A12" s="113"/>
      <c r="B12" s="111" t="s">
        <v>11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  <c r="N12" s="112"/>
      <c r="O12" s="112"/>
      <c r="P12" s="112"/>
    </row>
    <row r="13" spans="1:16" ht="19.5">
      <c r="A13" s="113"/>
      <c r="B13" s="111" t="s">
        <v>12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2"/>
      <c r="N13" s="112"/>
      <c r="O13" s="112"/>
      <c r="P13" s="112"/>
    </row>
    <row r="14" spans="1:16" ht="19.5">
      <c r="A14" s="113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2"/>
      <c r="N14" s="112"/>
      <c r="O14" s="112"/>
      <c r="P14" s="112"/>
    </row>
    <row r="15" spans="1:16" ht="19.5">
      <c r="A15" s="113">
        <v>2</v>
      </c>
      <c r="B15" s="111" t="s">
        <v>65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2"/>
      <c r="N15" s="112"/>
      <c r="O15" s="112"/>
      <c r="P15" s="112"/>
    </row>
    <row r="16" spans="1:16" ht="19.5">
      <c r="A16" s="113"/>
      <c r="B16" s="111" t="s">
        <v>13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2"/>
      <c r="N16" s="112"/>
      <c r="O16" s="112"/>
      <c r="P16" s="112"/>
    </row>
    <row r="17" spans="1:16" ht="19.5">
      <c r="A17" s="113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  <c r="N17" s="112"/>
      <c r="O17" s="112"/>
      <c r="P17" s="112"/>
    </row>
    <row r="18" spans="1:16" ht="19.5">
      <c r="A18" s="113">
        <v>3</v>
      </c>
      <c r="B18" s="111" t="s">
        <v>14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  <c r="N18" s="112"/>
      <c r="O18" s="112"/>
      <c r="P18" s="112"/>
    </row>
    <row r="19" spans="1:16" ht="19.5">
      <c r="A19" s="113"/>
      <c r="B19" s="111" t="s">
        <v>15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2"/>
      <c r="N19" s="112"/>
      <c r="O19" s="112"/>
      <c r="P19" s="112"/>
    </row>
    <row r="20" spans="1:16" ht="19.5">
      <c r="A20" s="113"/>
      <c r="B20" s="111" t="s">
        <v>16</v>
      </c>
      <c r="C20" s="111"/>
      <c r="D20" s="111"/>
      <c r="E20" s="104"/>
      <c r="F20" s="111"/>
      <c r="G20" s="111"/>
      <c r="H20" s="111"/>
      <c r="I20" s="111"/>
      <c r="J20" s="111"/>
      <c r="K20" s="111"/>
      <c r="L20" s="111"/>
      <c r="M20" s="112"/>
      <c r="N20" s="112"/>
      <c r="O20" s="112"/>
      <c r="P20" s="112"/>
    </row>
    <row r="21" spans="1:16" ht="19.5">
      <c r="A21" s="113"/>
      <c r="B21" s="111" t="s">
        <v>17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  <c r="N21" s="112"/>
      <c r="O21" s="112"/>
      <c r="P21" s="112"/>
    </row>
    <row r="22" spans="1:16" ht="19.5">
      <c r="A22" s="113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2"/>
      <c r="O22" s="112"/>
      <c r="P22" s="112"/>
    </row>
    <row r="23" spans="1:16" ht="19.5">
      <c r="A23" s="113">
        <v>4</v>
      </c>
      <c r="B23" s="111" t="s">
        <v>18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112"/>
      <c r="O23" s="112"/>
      <c r="P23" s="112"/>
    </row>
    <row r="24" spans="1:16" ht="19.5">
      <c r="A24" s="113"/>
      <c r="B24" s="111" t="s">
        <v>19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112"/>
      <c r="O24" s="112"/>
      <c r="P24" s="112"/>
    </row>
    <row r="25" spans="1:16" ht="19.5">
      <c r="A25" s="113"/>
      <c r="B25" s="111" t="s">
        <v>20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N25" s="112"/>
      <c r="O25" s="112"/>
      <c r="P25" s="112"/>
    </row>
    <row r="26" spans="1:16" ht="19.5">
      <c r="A26" s="113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2"/>
      <c r="N26" s="112"/>
      <c r="O26" s="112"/>
      <c r="P26" s="112"/>
    </row>
    <row r="27" spans="1:16" ht="19.5">
      <c r="A27" s="113">
        <v>5</v>
      </c>
      <c r="B27" s="111" t="s">
        <v>21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2"/>
      <c r="N27" s="112"/>
      <c r="O27" s="112"/>
      <c r="P27" s="112"/>
    </row>
    <row r="28" spans="1:16" ht="19.5">
      <c r="A28" s="113"/>
      <c r="B28" s="111" t="s">
        <v>22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112"/>
      <c r="O28" s="112"/>
      <c r="P28" s="112"/>
    </row>
    <row r="29" spans="1:16" ht="19.5">
      <c r="A29" s="113"/>
      <c r="B29" s="111" t="s">
        <v>23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2"/>
      <c r="N29" s="112"/>
      <c r="O29" s="112"/>
      <c r="P29" s="112"/>
    </row>
    <row r="30" spans="1:16" ht="19.5">
      <c r="A30" s="113"/>
      <c r="B30" s="111" t="s">
        <v>24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  <c r="N30" s="112"/>
      <c r="O30" s="112"/>
      <c r="P30" s="112"/>
    </row>
    <row r="31" spans="1:16" ht="19.5">
      <c r="A31" s="113"/>
      <c r="B31" s="111" t="s">
        <v>25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112"/>
      <c r="O31" s="112"/>
      <c r="P31" s="112"/>
    </row>
    <row r="32" spans="1:16" ht="19.5">
      <c r="A32" s="113"/>
      <c r="B32" s="111" t="s">
        <v>26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  <c r="N32" s="112"/>
      <c r="O32" s="112"/>
      <c r="P32" s="112"/>
    </row>
    <row r="33" spans="1:16" ht="19.5">
      <c r="A33" s="113"/>
      <c r="B33" s="114" t="s">
        <v>72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112"/>
      <c r="O33" s="112"/>
      <c r="P33" s="112"/>
    </row>
    <row r="34" spans="1:16" ht="19.5">
      <c r="A34" s="113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  <c r="N34" s="112"/>
      <c r="O34" s="112"/>
      <c r="P34" s="112"/>
    </row>
    <row r="35" spans="1:16" ht="19.5">
      <c r="A35" s="113"/>
      <c r="B35" s="111" t="s">
        <v>27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2"/>
      <c r="N35" s="112"/>
      <c r="O35" s="112"/>
      <c r="P35" s="112"/>
    </row>
    <row r="36" spans="1:16" ht="19.5">
      <c r="A36" s="113"/>
      <c r="B36" s="111" t="s">
        <v>28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2"/>
      <c r="N36" s="112"/>
      <c r="O36" s="112"/>
      <c r="P36" s="112"/>
    </row>
    <row r="37" spans="1:16" ht="19.5">
      <c r="A37" s="113"/>
      <c r="B37" s="111" t="s">
        <v>29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2"/>
      <c r="N37" s="112"/>
      <c r="O37" s="112"/>
      <c r="P37" s="112"/>
    </row>
    <row r="38" spans="1:16" ht="19.5">
      <c r="A38" s="113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2"/>
      <c r="N38" s="112"/>
      <c r="O38" s="112"/>
      <c r="P38" s="112"/>
    </row>
    <row r="39" spans="1:16" ht="19.5">
      <c r="A39" s="113">
        <v>6</v>
      </c>
      <c r="B39" s="111" t="s">
        <v>30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2"/>
      <c r="N39" s="112"/>
      <c r="O39" s="112"/>
      <c r="P39" s="112"/>
    </row>
    <row r="40" spans="1:16" ht="19.5">
      <c r="A40" s="113"/>
      <c r="B40" s="111" t="s">
        <v>31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2"/>
      <c r="N40" s="112"/>
      <c r="O40" s="112"/>
      <c r="P40" s="112"/>
    </row>
    <row r="41" spans="1:16" ht="19.5">
      <c r="A41" s="113"/>
      <c r="B41" s="111" t="s">
        <v>32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2"/>
      <c r="N41" s="112"/>
      <c r="O41" s="112"/>
      <c r="P41" s="112"/>
    </row>
    <row r="42" spans="1:16" ht="19.5">
      <c r="A42" s="113"/>
      <c r="B42" s="111" t="s">
        <v>33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2"/>
      <c r="N42" s="112"/>
      <c r="O42" s="112"/>
      <c r="P42" s="112"/>
    </row>
    <row r="43" spans="1:16" ht="19.5">
      <c r="A43" s="113"/>
      <c r="B43" s="111" t="s">
        <v>34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2"/>
      <c r="N43" s="112"/>
      <c r="O43" s="112"/>
      <c r="P43" s="112"/>
    </row>
    <row r="44" spans="1:16" ht="19.5">
      <c r="A44" s="113"/>
      <c r="B44" s="111" t="s">
        <v>73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2"/>
      <c r="N44" s="112"/>
      <c r="O44" s="112"/>
      <c r="P44" s="112"/>
    </row>
    <row r="45" spans="1:16" ht="19.5">
      <c r="A45" s="113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2"/>
      <c r="N45" s="112"/>
      <c r="O45" s="112"/>
      <c r="P45" s="112"/>
    </row>
    <row r="46" spans="1:16" ht="19.5">
      <c r="A46" s="113">
        <v>7</v>
      </c>
      <c r="B46" s="111" t="s">
        <v>35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2"/>
      <c r="N46" s="112"/>
      <c r="O46" s="112"/>
      <c r="P46" s="112"/>
    </row>
    <row r="47" spans="1:16" ht="19.5">
      <c r="A47" s="113"/>
      <c r="B47" s="111" t="s">
        <v>36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2"/>
      <c r="N47" s="112"/>
      <c r="O47" s="112"/>
      <c r="P47" s="112"/>
    </row>
    <row r="48" spans="1:16" ht="19.5">
      <c r="A48" s="113"/>
      <c r="B48" s="111" t="s">
        <v>37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2"/>
      <c r="N48" s="112"/>
      <c r="O48" s="112"/>
      <c r="P48" s="112"/>
    </row>
    <row r="49" spans="1:16" ht="19.5">
      <c r="A49" s="113"/>
      <c r="B49" s="111" t="s">
        <v>38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2"/>
      <c r="N49" s="112"/>
      <c r="O49" s="112"/>
      <c r="P49" s="112"/>
    </row>
    <row r="50" spans="1:16" ht="19.5">
      <c r="A50" s="113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2"/>
      <c r="N50" s="112"/>
      <c r="O50" s="112"/>
      <c r="P50" s="112"/>
    </row>
    <row r="51" spans="1:16" ht="19.5">
      <c r="A51" s="113"/>
      <c r="B51" s="111" t="s">
        <v>39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2"/>
      <c r="N51" s="112"/>
      <c r="O51" s="112"/>
      <c r="P51" s="112"/>
    </row>
    <row r="52" spans="1:16" ht="19.5">
      <c r="A52" s="113"/>
      <c r="B52" s="111" t="s">
        <v>40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2"/>
      <c r="N52" s="112"/>
      <c r="O52" s="112"/>
      <c r="P52" s="112"/>
    </row>
    <row r="53" spans="1:16" ht="19.5">
      <c r="A53" s="113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2"/>
      <c r="N53" s="112"/>
      <c r="O53" s="112"/>
      <c r="P53" s="112"/>
    </row>
    <row r="54" spans="1:16" ht="19.5">
      <c r="A54" s="113"/>
      <c r="B54" s="111" t="s">
        <v>41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12"/>
      <c r="O54" s="112"/>
      <c r="P54" s="112"/>
    </row>
    <row r="55" spans="1:16" ht="19.5">
      <c r="A55" s="113"/>
      <c r="B55" s="111" t="s">
        <v>42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2"/>
      <c r="N55" s="112"/>
      <c r="O55" s="112"/>
      <c r="P55" s="112"/>
    </row>
    <row r="56" spans="1:16" ht="19.5">
      <c r="A56" s="113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2"/>
      <c r="N56" s="112"/>
      <c r="O56" s="112"/>
      <c r="P56" s="112"/>
    </row>
    <row r="57" spans="1:16" ht="19.5">
      <c r="A57" s="113">
        <v>8</v>
      </c>
      <c r="B57" s="111" t="s">
        <v>74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2"/>
      <c r="N57" s="112"/>
      <c r="O57" s="112"/>
      <c r="P57" s="112"/>
    </row>
    <row r="58" spans="1:16" ht="19.5">
      <c r="A58" s="113"/>
      <c r="B58" s="111" t="s">
        <v>75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2"/>
      <c r="N58" s="112"/>
      <c r="O58" s="112"/>
      <c r="P58" s="112"/>
    </row>
    <row r="59" spans="1:16" ht="19.5">
      <c r="A59" s="113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2"/>
      <c r="N59" s="112"/>
      <c r="O59" s="112"/>
      <c r="P59" s="112"/>
    </row>
    <row r="60" spans="1:16" ht="19.5">
      <c r="A60" s="113"/>
      <c r="B60" s="111" t="s">
        <v>160</v>
      </c>
      <c r="C60" s="111"/>
      <c r="D60" s="111" t="s">
        <v>76</v>
      </c>
      <c r="E60" s="111" t="s">
        <v>66</v>
      </c>
      <c r="F60" s="111"/>
      <c r="G60" s="111"/>
      <c r="H60" s="111"/>
      <c r="I60" s="111"/>
      <c r="J60" s="111"/>
      <c r="K60" s="111"/>
      <c r="L60" s="111"/>
      <c r="M60" s="112"/>
      <c r="N60" s="112"/>
      <c r="O60" s="112"/>
      <c r="P60" s="112"/>
    </row>
    <row r="61" spans="1:16" ht="19.5">
      <c r="A61" s="113"/>
      <c r="B61" s="111" t="s">
        <v>218</v>
      </c>
      <c r="C61" s="111"/>
      <c r="D61" s="111" t="s">
        <v>76</v>
      </c>
      <c r="E61" s="111" t="s">
        <v>77</v>
      </c>
      <c r="F61" s="111"/>
      <c r="G61" s="111"/>
      <c r="H61" s="111"/>
      <c r="I61" s="111"/>
      <c r="J61" s="111"/>
      <c r="K61" s="111"/>
      <c r="L61" s="111"/>
      <c r="M61" s="112"/>
      <c r="N61" s="112"/>
      <c r="O61" s="112"/>
      <c r="P61" s="112"/>
    </row>
    <row r="62" spans="1:16" ht="19.5">
      <c r="A62" s="113"/>
      <c r="B62" s="111" t="s">
        <v>78</v>
      </c>
      <c r="C62" s="111"/>
      <c r="D62" s="111" t="s">
        <v>76</v>
      </c>
      <c r="E62" s="111" t="s">
        <v>67</v>
      </c>
      <c r="F62" s="111"/>
      <c r="G62" s="111"/>
      <c r="H62" s="111"/>
      <c r="I62" s="111"/>
      <c r="J62" s="111"/>
      <c r="K62" s="111"/>
      <c r="L62" s="111"/>
      <c r="M62" s="112"/>
      <c r="N62" s="112"/>
      <c r="O62" s="112"/>
      <c r="P62" s="112"/>
    </row>
    <row r="63" spans="1:16" ht="19.5">
      <c r="A63" s="113"/>
      <c r="B63" s="111" t="s">
        <v>79</v>
      </c>
      <c r="C63" s="111"/>
      <c r="D63" s="111" t="s">
        <v>76</v>
      </c>
      <c r="E63" s="111" t="s">
        <v>68</v>
      </c>
      <c r="F63" s="111"/>
      <c r="G63" s="111"/>
      <c r="H63" s="111"/>
      <c r="I63" s="111"/>
      <c r="J63" s="111"/>
      <c r="K63" s="111"/>
      <c r="L63" s="111"/>
      <c r="M63" s="112"/>
      <c r="N63" s="112"/>
      <c r="O63" s="112"/>
      <c r="P63" s="112"/>
    </row>
    <row r="64" spans="1:16" ht="19.5">
      <c r="A64" s="111"/>
      <c r="B64" s="111" t="s">
        <v>80</v>
      </c>
      <c r="C64" s="111"/>
      <c r="D64" s="111" t="s">
        <v>76</v>
      </c>
      <c r="E64" s="111" t="s">
        <v>81</v>
      </c>
      <c r="F64" s="111"/>
      <c r="G64" s="111"/>
      <c r="H64" s="111"/>
      <c r="I64" s="111"/>
      <c r="J64" s="111"/>
      <c r="K64" s="111"/>
      <c r="L64" s="111"/>
      <c r="M64" s="112"/>
      <c r="N64" s="112"/>
      <c r="O64" s="112"/>
      <c r="P64" s="112"/>
    </row>
    <row r="65" spans="1:16" ht="19.5">
      <c r="A65" s="111"/>
      <c r="B65" s="111" t="s">
        <v>82</v>
      </c>
      <c r="C65" s="111"/>
      <c r="D65" s="111" t="s">
        <v>76</v>
      </c>
      <c r="E65" s="111" t="s">
        <v>83</v>
      </c>
      <c r="F65" s="111"/>
      <c r="G65" s="111"/>
      <c r="H65" s="111"/>
      <c r="I65" s="111"/>
      <c r="J65" s="111"/>
      <c r="K65" s="111"/>
      <c r="L65" s="111"/>
      <c r="M65" s="112"/>
      <c r="N65" s="112"/>
      <c r="O65" s="112"/>
      <c r="P65" s="112"/>
    </row>
    <row r="66" spans="1:16" ht="19.5">
      <c r="A66" s="111"/>
      <c r="B66" s="111" t="s">
        <v>84</v>
      </c>
      <c r="C66" s="111"/>
      <c r="D66" s="111" t="s">
        <v>76</v>
      </c>
      <c r="E66" s="111" t="s">
        <v>85</v>
      </c>
      <c r="F66" s="111"/>
      <c r="G66" s="111"/>
      <c r="H66" s="111"/>
      <c r="I66" s="111"/>
      <c r="J66" s="111"/>
      <c r="K66" s="111"/>
      <c r="L66" s="111"/>
      <c r="M66" s="112"/>
      <c r="N66" s="112"/>
      <c r="O66" s="112"/>
      <c r="P66" s="112"/>
    </row>
    <row r="67" spans="1:16" ht="19.5">
      <c r="A67" s="111"/>
      <c r="B67" s="111" t="s">
        <v>86</v>
      </c>
      <c r="C67" s="111"/>
      <c r="D67" s="111" t="s">
        <v>76</v>
      </c>
      <c r="E67" s="111" t="s">
        <v>69</v>
      </c>
      <c r="F67" s="111"/>
      <c r="G67" s="111"/>
      <c r="H67" s="111"/>
      <c r="I67" s="111"/>
      <c r="J67" s="111"/>
      <c r="K67" s="111"/>
      <c r="L67" s="111"/>
      <c r="M67" s="112"/>
      <c r="N67" s="112"/>
      <c r="O67" s="112"/>
      <c r="P67" s="112"/>
    </row>
    <row r="68" spans="1:16" ht="19.5">
      <c r="A68" s="111"/>
      <c r="B68" s="111" t="s">
        <v>87</v>
      </c>
      <c r="C68" s="111"/>
      <c r="D68" s="111" t="s">
        <v>76</v>
      </c>
      <c r="E68" s="111" t="s">
        <v>88</v>
      </c>
      <c r="F68" s="111"/>
      <c r="G68" s="111"/>
      <c r="H68" s="111"/>
      <c r="I68" s="111"/>
      <c r="J68" s="111"/>
      <c r="K68" s="111"/>
      <c r="L68" s="111"/>
      <c r="M68" s="112"/>
      <c r="N68" s="112"/>
      <c r="O68" s="112"/>
      <c r="P68" s="112"/>
    </row>
    <row r="69" spans="1:16" ht="19.5">
      <c r="A69" s="111"/>
      <c r="B69" s="111" t="s">
        <v>89</v>
      </c>
      <c r="C69" s="111"/>
      <c r="D69" s="111" t="s">
        <v>76</v>
      </c>
      <c r="E69" s="111" t="s">
        <v>90</v>
      </c>
      <c r="F69" s="111"/>
      <c r="G69" s="111"/>
      <c r="H69" s="111"/>
      <c r="I69" s="111"/>
      <c r="J69" s="111"/>
      <c r="K69" s="111"/>
      <c r="L69" s="111"/>
      <c r="M69" s="112"/>
      <c r="N69" s="112"/>
      <c r="O69" s="112"/>
      <c r="P69" s="112"/>
    </row>
    <row r="70" spans="1:16" ht="19.5">
      <c r="A70" s="111"/>
      <c r="B70" s="111" t="s">
        <v>91</v>
      </c>
      <c r="C70" s="119"/>
      <c r="D70" s="203" t="s">
        <v>76</v>
      </c>
      <c r="E70" s="204" t="s">
        <v>70</v>
      </c>
      <c r="F70" s="111"/>
      <c r="G70" s="111"/>
      <c r="H70" s="111"/>
      <c r="I70" s="111"/>
      <c r="J70" s="111"/>
      <c r="K70" s="111"/>
      <c r="L70" s="111"/>
      <c r="M70" s="112"/>
      <c r="N70" s="112"/>
      <c r="O70" s="112"/>
      <c r="P70" s="112"/>
    </row>
    <row r="71" spans="1:16" ht="19.5">
      <c r="A71" s="111"/>
      <c r="B71" s="111" t="s">
        <v>92</v>
      </c>
      <c r="C71" s="119"/>
      <c r="D71" s="203" t="s">
        <v>76</v>
      </c>
      <c r="E71" s="204" t="s">
        <v>110</v>
      </c>
      <c r="F71" s="111"/>
      <c r="G71" s="111"/>
      <c r="H71" s="111"/>
      <c r="I71" s="111"/>
      <c r="J71" s="111"/>
      <c r="K71" s="111"/>
      <c r="L71" s="111"/>
      <c r="M71" s="112"/>
      <c r="N71" s="112"/>
      <c r="O71" s="112"/>
      <c r="P71" s="112"/>
    </row>
    <row r="72" spans="1:16" ht="19.5">
      <c r="A72" s="111"/>
      <c r="B72" s="111" t="s">
        <v>93</v>
      </c>
      <c r="C72" s="111"/>
      <c r="D72" s="111" t="s">
        <v>76</v>
      </c>
      <c r="E72" s="111" t="s">
        <v>94</v>
      </c>
      <c r="F72" s="111"/>
      <c r="G72" s="111"/>
      <c r="H72" s="111"/>
      <c r="I72" s="111"/>
      <c r="J72" s="111"/>
      <c r="K72" s="111"/>
      <c r="L72" s="111"/>
      <c r="M72" s="112"/>
      <c r="N72" s="112"/>
      <c r="O72" s="112"/>
      <c r="P72" s="112"/>
    </row>
    <row r="73" spans="1:16" ht="19.5">
      <c r="A73" s="111"/>
      <c r="B73" s="111" t="s">
        <v>159</v>
      </c>
      <c r="C73" s="111"/>
      <c r="D73" s="111" t="s">
        <v>76</v>
      </c>
      <c r="E73" s="111" t="s">
        <v>71</v>
      </c>
      <c r="F73" s="111"/>
      <c r="G73" s="111"/>
      <c r="H73" s="111"/>
      <c r="I73" s="111"/>
      <c r="J73" s="111"/>
      <c r="K73" s="111"/>
      <c r="L73" s="111"/>
      <c r="M73" s="112"/>
      <c r="N73" s="112"/>
      <c r="O73" s="112"/>
      <c r="P73" s="112"/>
    </row>
    <row r="74" spans="1:16" ht="19.5">
      <c r="A74" s="111"/>
      <c r="B74" s="111" t="s">
        <v>95</v>
      </c>
      <c r="C74" s="111"/>
      <c r="D74" s="111" t="s">
        <v>76</v>
      </c>
      <c r="E74" s="111" t="s">
        <v>96</v>
      </c>
      <c r="F74" s="111"/>
      <c r="G74" s="111"/>
      <c r="H74" s="111"/>
      <c r="I74" s="111"/>
      <c r="J74" s="111"/>
      <c r="K74" s="111"/>
      <c r="L74" s="111"/>
      <c r="M74" s="112"/>
      <c r="N74" s="112"/>
      <c r="O74" s="112"/>
      <c r="P74" s="112"/>
    </row>
    <row r="75" spans="1:16" ht="19.5">
      <c r="A75" s="111"/>
      <c r="B75" s="111" t="s">
        <v>97</v>
      </c>
      <c r="C75" s="111"/>
      <c r="D75" s="111" t="s">
        <v>76</v>
      </c>
      <c r="E75" s="111" t="s">
        <v>69</v>
      </c>
      <c r="F75" s="111"/>
      <c r="G75" s="111"/>
      <c r="H75" s="111"/>
      <c r="I75" s="111"/>
      <c r="J75" s="111"/>
      <c r="K75" s="111"/>
      <c r="L75" s="111"/>
      <c r="M75" s="112"/>
      <c r="N75" s="112"/>
      <c r="O75" s="112"/>
      <c r="P75" s="112"/>
    </row>
    <row r="76" spans="1:16" ht="19.5">
      <c r="A76" s="111"/>
      <c r="B76" s="111" t="s">
        <v>164</v>
      </c>
      <c r="C76" s="111"/>
      <c r="D76" s="111" t="s">
        <v>76</v>
      </c>
      <c r="E76" s="111" t="s">
        <v>98</v>
      </c>
      <c r="F76" s="111"/>
      <c r="G76" s="111"/>
      <c r="H76" s="111"/>
      <c r="I76" s="111"/>
      <c r="J76" s="111"/>
      <c r="K76" s="111"/>
      <c r="L76" s="111"/>
      <c r="M76" s="112"/>
      <c r="N76" s="112"/>
      <c r="O76" s="112"/>
      <c r="P76" s="112"/>
    </row>
    <row r="77" spans="1:16" ht="19.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2"/>
      <c r="N77" s="112"/>
      <c r="O77" s="112"/>
      <c r="P77" s="112"/>
    </row>
    <row r="78" spans="1:16" ht="39.950000000000003" customHeight="1">
      <c r="A78" s="500"/>
      <c r="B78" s="501"/>
      <c r="C78" s="115"/>
      <c r="D78" s="115"/>
      <c r="E78" s="116"/>
      <c r="F78" s="117"/>
      <c r="G78" s="116"/>
      <c r="H78" s="117"/>
      <c r="I78" s="116"/>
      <c r="J78" s="115"/>
      <c r="K78" s="500"/>
      <c r="L78" s="502"/>
      <c r="M78" s="501"/>
      <c r="N78" s="117"/>
      <c r="O78" s="500"/>
      <c r="P78" s="501"/>
    </row>
    <row r="79" spans="1:16" ht="18">
      <c r="A79" s="499" t="s">
        <v>253</v>
      </c>
      <c r="B79" s="499"/>
      <c r="C79" s="119"/>
      <c r="D79" s="119"/>
      <c r="E79" s="120" t="s">
        <v>254</v>
      </c>
      <c r="F79" s="119"/>
      <c r="G79" s="120" t="s">
        <v>255</v>
      </c>
      <c r="H79" s="119"/>
      <c r="I79" s="120" t="s">
        <v>256</v>
      </c>
      <c r="J79" s="119"/>
      <c r="K79" s="499" t="s">
        <v>254</v>
      </c>
      <c r="L79" s="499"/>
      <c r="M79" s="499"/>
      <c r="N79" s="119"/>
      <c r="O79" s="499" t="s">
        <v>255</v>
      </c>
      <c r="P79" s="499"/>
    </row>
    <row r="80" spans="1:16" ht="18">
      <c r="A80" s="118"/>
      <c r="B80" s="118"/>
      <c r="C80" s="119"/>
      <c r="D80" s="119"/>
      <c r="E80" s="120"/>
      <c r="F80" s="119"/>
      <c r="G80" s="120"/>
      <c r="H80" s="119"/>
      <c r="I80" s="120"/>
      <c r="J80" s="119"/>
      <c r="K80" s="118"/>
      <c r="L80" s="118"/>
      <c r="M80" s="118"/>
      <c r="N80" s="119"/>
      <c r="O80" s="118"/>
      <c r="P80" s="118"/>
    </row>
    <row r="81" spans="1:16" ht="19.5">
      <c r="A81" s="111"/>
      <c r="B81" s="111" t="s">
        <v>99</v>
      </c>
      <c r="C81" s="111"/>
      <c r="D81" s="111" t="s">
        <v>76</v>
      </c>
      <c r="E81" s="111" t="s">
        <v>100</v>
      </c>
      <c r="F81" s="111"/>
      <c r="G81" s="111"/>
      <c r="H81" s="111"/>
      <c r="I81" s="111"/>
      <c r="J81" s="111"/>
      <c r="K81" s="111"/>
      <c r="L81" s="111"/>
      <c r="M81" s="112"/>
      <c r="N81" s="112"/>
      <c r="O81" s="112"/>
      <c r="P81" s="112"/>
    </row>
    <row r="82" spans="1:16" ht="19.5">
      <c r="A82" s="111"/>
      <c r="B82" s="111" t="s">
        <v>101</v>
      </c>
      <c r="C82" s="111"/>
      <c r="D82" s="111" t="s">
        <v>76</v>
      </c>
      <c r="E82" s="111" t="s">
        <v>182</v>
      </c>
      <c r="F82" s="111"/>
      <c r="G82" s="111"/>
      <c r="H82" s="111"/>
      <c r="I82" s="111"/>
      <c r="J82" s="111"/>
      <c r="K82" s="111"/>
      <c r="L82" s="111"/>
      <c r="M82" s="112"/>
      <c r="N82" s="112"/>
      <c r="O82" s="112"/>
      <c r="P82" s="112"/>
    </row>
    <row r="83" spans="1:16" ht="19.5">
      <c r="A83" s="111"/>
      <c r="B83" s="111" t="s">
        <v>173</v>
      </c>
      <c r="C83" s="111"/>
      <c r="D83" s="111" t="s">
        <v>76</v>
      </c>
      <c r="E83" s="111" t="s">
        <v>102</v>
      </c>
      <c r="F83" s="111"/>
      <c r="G83" s="111"/>
      <c r="H83" s="111"/>
      <c r="I83" s="111"/>
      <c r="J83" s="111"/>
      <c r="K83" s="111"/>
      <c r="L83" s="111"/>
      <c r="M83" s="112"/>
      <c r="N83" s="112"/>
      <c r="O83" s="112"/>
      <c r="P83" s="112"/>
    </row>
    <row r="84" spans="1:16" ht="19.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2"/>
      <c r="N84" s="112"/>
      <c r="O84" s="112"/>
      <c r="P84" s="112"/>
    </row>
    <row r="85" spans="1:16" ht="19.5">
      <c r="A85" s="111"/>
      <c r="B85" s="111" t="s">
        <v>43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  <c r="N85" s="112"/>
      <c r="O85" s="112"/>
      <c r="P85" s="112"/>
    </row>
    <row r="86" spans="1:16" ht="19.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2"/>
      <c r="N86" s="112"/>
      <c r="O86" s="112"/>
      <c r="P86" s="112"/>
    </row>
    <row r="87" spans="1:16" ht="19.5">
      <c r="A87" s="113">
        <v>9</v>
      </c>
      <c r="B87" s="111" t="s">
        <v>44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2"/>
      <c r="N87" s="112"/>
      <c r="O87" s="112"/>
      <c r="P87" s="112"/>
    </row>
    <row r="88" spans="1:16" ht="19.5">
      <c r="A88" s="113"/>
      <c r="B88" s="111" t="s">
        <v>45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2"/>
      <c r="N88" s="112"/>
      <c r="O88" s="112"/>
      <c r="P88" s="112"/>
    </row>
    <row r="89" spans="1:16" ht="19.5">
      <c r="A89" s="113"/>
      <c r="B89" s="111" t="s">
        <v>46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2"/>
      <c r="N89" s="112"/>
      <c r="O89" s="112"/>
      <c r="P89" s="112"/>
    </row>
    <row r="90" spans="1:16" ht="19.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2"/>
      <c r="N90" s="112"/>
      <c r="O90" s="112"/>
      <c r="P90" s="112"/>
    </row>
    <row r="91" spans="1:16" ht="19.5">
      <c r="A91" s="111" t="s">
        <v>103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2"/>
      <c r="N91" s="112"/>
      <c r="O91" s="112"/>
      <c r="P91" s="112"/>
    </row>
    <row r="92" spans="1:16" ht="19.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2"/>
      <c r="N92" s="112"/>
      <c r="O92" s="112"/>
      <c r="P92" s="112"/>
    </row>
    <row r="93" spans="1:16" ht="19.5">
      <c r="A93" s="113" t="s">
        <v>104</v>
      </c>
      <c r="B93" s="111" t="s">
        <v>47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2"/>
      <c r="N93" s="112"/>
      <c r="O93" s="112"/>
      <c r="P93" s="112"/>
    </row>
    <row r="94" spans="1:16" ht="19.5">
      <c r="A94" s="113"/>
      <c r="B94" s="111" t="s">
        <v>48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2"/>
      <c r="N94" s="112"/>
      <c r="O94" s="112"/>
      <c r="P94" s="112"/>
    </row>
    <row r="95" spans="1:16" ht="19.5">
      <c r="A95" s="113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2"/>
      <c r="N95" s="112"/>
      <c r="O95" s="112"/>
      <c r="P95" s="112"/>
    </row>
    <row r="96" spans="1:16" ht="19.5">
      <c r="A96" s="113" t="s">
        <v>105</v>
      </c>
      <c r="B96" s="111" t="s">
        <v>107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2"/>
      <c r="N96" s="112"/>
      <c r="O96" s="112"/>
      <c r="P96" s="112"/>
    </row>
    <row r="97" spans="1:16" ht="19.5">
      <c r="A97" s="113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2"/>
      <c r="N97" s="112"/>
      <c r="O97" s="112"/>
      <c r="P97" s="112"/>
    </row>
    <row r="98" spans="1:16" ht="19.5">
      <c r="A98" s="207" t="s">
        <v>106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2"/>
      <c r="N98" s="112"/>
      <c r="O98" s="112"/>
      <c r="P98" s="112"/>
    </row>
    <row r="99" spans="1:16" ht="19.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2"/>
      <c r="N99" s="112"/>
      <c r="O99" s="112"/>
      <c r="P99" s="112"/>
    </row>
    <row r="100" spans="1:16" ht="19.5">
      <c r="A100" s="111" t="s">
        <v>104</v>
      </c>
      <c r="B100" s="111" t="s">
        <v>49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2"/>
      <c r="N100" s="112"/>
      <c r="O100" s="112"/>
      <c r="P100" s="112"/>
    </row>
    <row r="101" spans="1:16" ht="19.5">
      <c r="A101" s="111"/>
      <c r="B101" s="111" t="s">
        <v>50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2"/>
      <c r="N101" s="112"/>
      <c r="O101" s="112"/>
      <c r="P101" s="112"/>
    </row>
    <row r="102" spans="1:16" ht="19.5">
      <c r="A102" s="111"/>
      <c r="B102" s="111" t="s">
        <v>51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2"/>
      <c r="N102" s="112"/>
      <c r="O102" s="112"/>
      <c r="P102" s="112"/>
    </row>
    <row r="103" spans="1:16" ht="19.5">
      <c r="A103" s="111"/>
      <c r="B103" s="111" t="s">
        <v>52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2"/>
      <c r="N103" s="112"/>
      <c r="O103" s="112"/>
      <c r="P103" s="112"/>
    </row>
    <row r="104" spans="1:16" ht="19.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2"/>
      <c r="N104" s="112"/>
      <c r="O104" s="112"/>
      <c r="P104" s="112"/>
    </row>
    <row r="105" spans="1:16" ht="19.5">
      <c r="A105" s="111" t="s">
        <v>105</v>
      </c>
      <c r="B105" s="111" t="s">
        <v>53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2"/>
      <c r="N105" s="112"/>
      <c r="O105" s="112"/>
      <c r="P105" s="112"/>
    </row>
    <row r="106" spans="1:16" ht="19.5">
      <c r="A106" s="111"/>
      <c r="B106" s="111" t="s">
        <v>54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2"/>
      <c r="N106" s="112"/>
      <c r="O106" s="112"/>
      <c r="P106" s="112"/>
    </row>
    <row r="107" spans="1:16" ht="19.5">
      <c r="A107" s="111"/>
      <c r="B107" s="111" t="s">
        <v>55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2"/>
      <c r="N107" s="112"/>
      <c r="O107" s="112"/>
      <c r="P107" s="112"/>
    </row>
    <row r="108" spans="1:16" ht="19.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2"/>
      <c r="N108" s="112"/>
      <c r="O108" s="112"/>
      <c r="P108" s="112"/>
    </row>
    <row r="109" spans="1:16" ht="19.5">
      <c r="A109" s="111" t="s">
        <v>155</v>
      </c>
      <c r="B109" s="111" t="s">
        <v>56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2"/>
      <c r="N109" s="112"/>
      <c r="O109" s="112"/>
      <c r="P109" s="112"/>
    </row>
    <row r="110" spans="1:16" ht="19.5">
      <c r="A110" s="111"/>
      <c r="B110" s="111" t="s">
        <v>57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2"/>
      <c r="N110" s="112"/>
      <c r="O110" s="112"/>
      <c r="P110" s="112"/>
    </row>
    <row r="111" spans="1:16" ht="19.5">
      <c r="A111" s="111"/>
      <c r="B111" s="111" t="s">
        <v>58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2"/>
      <c r="N111" s="112"/>
      <c r="O111" s="112"/>
      <c r="P111" s="112"/>
    </row>
    <row r="112" spans="1:16" ht="19.5">
      <c r="A112" s="111"/>
      <c r="B112" s="111" t="s">
        <v>59</v>
      </c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2"/>
      <c r="N112" s="112"/>
      <c r="O112" s="112"/>
      <c r="P112" s="112"/>
    </row>
    <row r="113" spans="1:16" ht="19.5">
      <c r="A113" s="111"/>
      <c r="B113" s="111" t="s">
        <v>60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2"/>
      <c r="N113" s="112"/>
      <c r="O113" s="112"/>
      <c r="P113" s="112"/>
    </row>
    <row r="114" spans="1:16" ht="19.5">
      <c r="A114" s="111"/>
      <c r="B114" s="111" t="s">
        <v>61</v>
      </c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2"/>
      <c r="N114" s="112"/>
      <c r="O114" s="112"/>
      <c r="P114" s="112"/>
    </row>
    <row r="115" spans="1:16" ht="19.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2"/>
      <c r="N115" s="112"/>
      <c r="O115" s="112"/>
      <c r="P115" s="112"/>
    </row>
    <row r="116" spans="1:16" ht="19.5">
      <c r="A116" s="111" t="s">
        <v>156</v>
      </c>
      <c r="B116" s="111" t="s">
        <v>62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2"/>
      <c r="N116" s="112"/>
      <c r="O116" s="112"/>
      <c r="P116" s="112"/>
    </row>
    <row r="117" spans="1:16" ht="19.5">
      <c r="A117" s="111"/>
      <c r="B117" s="111" t="s">
        <v>63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2"/>
      <c r="N117" s="112"/>
      <c r="O117" s="112"/>
      <c r="P117" s="112"/>
    </row>
    <row r="118" spans="1:16" ht="19.5" customHeight="1">
      <c r="A118" s="111"/>
      <c r="B118" s="111" t="s">
        <v>64</v>
      </c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2"/>
      <c r="N118" s="112"/>
      <c r="O118" s="112"/>
      <c r="P118" s="112"/>
    </row>
    <row r="119" spans="1:16" ht="19.5" customHeight="1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03"/>
      <c r="L119" s="103"/>
      <c r="M119" s="104"/>
      <c r="N119" s="104"/>
      <c r="O119" s="104"/>
      <c r="P119" s="104"/>
    </row>
    <row r="120" spans="1:16" ht="19.5" customHeight="1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03"/>
      <c r="L120" s="103"/>
      <c r="M120" s="104"/>
      <c r="N120" s="104"/>
      <c r="O120" s="104"/>
      <c r="P120" s="104"/>
    </row>
    <row r="121" spans="1:16" ht="19.5" customHeight="1">
      <c r="A121" s="122"/>
      <c r="B121" s="121"/>
      <c r="C121" s="121"/>
      <c r="D121" s="121"/>
      <c r="E121" s="121"/>
      <c r="F121" s="121"/>
      <c r="G121" s="121"/>
      <c r="H121" s="121"/>
      <c r="I121" s="121"/>
      <c r="J121" s="121"/>
      <c r="K121" s="103"/>
      <c r="L121" s="103"/>
      <c r="M121" s="104"/>
      <c r="N121" s="104"/>
      <c r="O121" s="104"/>
      <c r="P121" s="104"/>
    </row>
    <row r="122" spans="1:16" ht="19.5" customHeight="1">
      <c r="A122" s="122"/>
      <c r="B122" s="103"/>
      <c r="C122" s="121"/>
      <c r="D122" s="121"/>
      <c r="E122" s="121"/>
      <c r="F122" s="121"/>
      <c r="G122" s="121"/>
      <c r="H122" s="121"/>
      <c r="I122" s="121"/>
      <c r="J122" s="121"/>
      <c r="K122" s="103"/>
      <c r="L122" s="103"/>
      <c r="M122" s="104"/>
      <c r="N122" s="104"/>
      <c r="O122" s="104"/>
      <c r="P122" s="104"/>
    </row>
    <row r="123" spans="1:16" ht="19.5" customHeight="1">
      <c r="A123" s="122"/>
      <c r="B123" s="103"/>
      <c r="C123" s="121"/>
      <c r="D123" s="121"/>
      <c r="E123" s="121"/>
      <c r="F123" s="121"/>
      <c r="G123" s="121"/>
      <c r="H123" s="121"/>
      <c r="I123" s="121"/>
      <c r="J123" s="121"/>
      <c r="K123" s="103"/>
      <c r="L123" s="103"/>
      <c r="M123" s="104"/>
      <c r="N123" s="104"/>
      <c r="O123" s="104"/>
      <c r="P123" s="104"/>
    </row>
    <row r="124" spans="1:16" ht="19.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4"/>
      <c r="N124" s="104"/>
      <c r="O124" s="104"/>
      <c r="P124" s="104"/>
    </row>
    <row r="125" spans="1:16" ht="19.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4"/>
      <c r="N125" s="104"/>
      <c r="O125" s="104"/>
      <c r="P125" s="104"/>
    </row>
    <row r="126" spans="1:16" ht="19.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4"/>
      <c r="N126" s="104"/>
      <c r="O126" s="104"/>
      <c r="P126" s="104"/>
    </row>
    <row r="127" spans="1:16" ht="19.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4"/>
      <c r="N127" s="104"/>
      <c r="O127" s="104"/>
      <c r="P127" s="104"/>
    </row>
    <row r="128" spans="1:16" ht="19.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4"/>
      <c r="N128" s="104"/>
      <c r="O128" s="104"/>
      <c r="P128" s="104"/>
    </row>
    <row r="129" spans="1:16" ht="19.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4"/>
      <c r="N129" s="104"/>
      <c r="O129" s="104"/>
      <c r="P129" s="104"/>
    </row>
    <row r="130" spans="1:16" ht="19.5" customHeight="1">
      <c r="A130" s="103"/>
      <c r="B130" s="12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4"/>
      <c r="N130" s="104"/>
      <c r="O130" s="104"/>
      <c r="P130" s="104"/>
    </row>
    <row r="131" spans="1:16" ht="19.5" customHeight="1">
      <c r="A131" s="103"/>
      <c r="B131" s="12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4"/>
      <c r="N131" s="104"/>
      <c r="O131" s="104"/>
      <c r="P131" s="104"/>
    </row>
    <row r="132" spans="1:16" ht="19.5" customHeight="1">
      <c r="A132" s="103"/>
      <c r="B132" s="12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4"/>
      <c r="N132" s="104"/>
      <c r="O132" s="104"/>
      <c r="P132" s="104"/>
    </row>
    <row r="133" spans="1:16" ht="19.5" customHeight="1">
      <c r="A133" s="103"/>
      <c r="B133" s="12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4"/>
      <c r="N133" s="104"/>
      <c r="O133" s="104"/>
      <c r="P133" s="104"/>
    </row>
    <row r="134" spans="1:16" ht="19.5" customHeight="1">
      <c r="A134" s="103"/>
      <c r="B134" s="12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  <c r="N134" s="104"/>
      <c r="O134" s="104"/>
      <c r="P134" s="104"/>
    </row>
    <row r="135" spans="1:16" ht="19.5" customHeight="1">
      <c r="A135" s="103"/>
      <c r="B135" s="12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4"/>
      <c r="N135" s="104"/>
      <c r="O135" s="104"/>
      <c r="P135" s="104"/>
    </row>
    <row r="136" spans="1:16" ht="19.5" customHeight="1">
      <c r="A136" s="103"/>
      <c r="B136" s="12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4"/>
      <c r="N136" s="104"/>
      <c r="O136" s="104"/>
      <c r="P136" s="104"/>
    </row>
    <row r="137" spans="1:16" ht="19.5" customHeight="1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03"/>
      <c r="M137" s="104"/>
      <c r="N137" s="104"/>
      <c r="O137" s="104"/>
      <c r="P137" s="104"/>
    </row>
    <row r="138" spans="1:16" ht="19.5" customHeight="1">
      <c r="A138" s="121"/>
      <c r="B138" s="121"/>
      <c r="C138" s="123"/>
      <c r="D138" s="121"/>
      <c r="E138" s="121"/>
      <c r="F138" s="121"/>
      <c r="G138" s="121"/>
      <c r="H138" s="121"/>
      <c r="I138" s="121"/>
      <c r="J138" s="121"/>
      <c r="K138" s="121"/>
      <c r="L138" s="103"/>
      <c r="M138" s="104"/>
      <c r="N138" s="104"/>
      <c r="O138" s="104"/>
      <c r="P138" s="104"/>
    </row>
    <row r="139" spans="1:16" ht="19.5" customHeight="1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03"/>
      <c r="M139" s="104"/>
      <c r="N139" s="104"/>
      <c r="O139" s="104"/>
      <c r="P139" s="104"/>
    </row>
    <row r="140" spans="1:16" ht="19.5" customHeight="1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03"/>
      <c r="M140" s="104"/>
      <c r="N140" s="104"/>
      <c r="O140" s="104"/>
      <c r="P140" s="104"/>
    </row>
    <row r="141" spans="1:16" ht="19.5" customHeight="1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03"/>
      <c r="M141" s="104"/>
      <c r="N141" s="104"/>
      <c r="O141" s="104"/>
      <c r="P141" s="104"/>
    </row>
    <row r="142" spans="1:16" ht="19.5" customHeight="1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03"/>
      <c r="M142" s="104"/>
      <c r="N142" s="104"/>
      <c r="O142" s="104"/>
      <c r="P142" s="104"/>
    </row>
    <row r="143" spans="1:16" ht="19.5" customHeight="1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03"/>
      <c r="M143" s="104"/>
      <c r="N143" s="104"/>
      <c r="O143" s="104"/>
      <c r="P143" s="104"/>
    </row>
    <row r="144" spans="1:16" ht="39.950000000000003" customHeight="1">
      <c r="A144" s="500"/>
      <c r="B144" s="501"/>
      <c r="C144" s="115"/>
      <c r="D144" s="115"/>
      <c r="E144" s="116"/>
      <c r="F144" s="117"/>
      <c r="G144" s="116"/>
      <c r="H144" s="117"/>
      <c r="I144" s="116"/>
      <c r="J144" s="115"/>
      <c r="K144" s="500"/>
      <c r="L144" s="502"/>
      <c r="M144" s="501"/>
      <c r="N144" s="117"/>
      <c r="O144" s="500"/>
      <c r="P144" s="501"/>
    </row>
    <row r="145" spans="1:16" ht="19.5" customHeight="1">
      <c r="A145" s="499" t="s">
        <v>253</v>
      </c>
      <c r="B145" s="499"/>
      <c r="C145" s="119"/>
      <c r="D145" s="119"/>
      <c r="E145" s="120" t="s">
        <v>254</v>
      </c>
      <c r="F145" s="119"/>
      <c r="G145" s="120" t="s">
        <v>255</v>
      </c>
      <c r="H145" s="119"/>
      <c r="I145" s="120" t="s">
        <v>256</v>
      </c>
      <c r="J145" s="119"/>
      <c r="K145" s="499" t="s">
        <v>254</v>
      </c>
      <c r="L145" s="499"/>
      <c r="M145" s="499"/>
      <c r="N145" s="119"/>
      <c r="O145" s="499" t="s">
        <v>255</v>
      </c>
      <c r="P145" s="499"/>
    </row>
    <row r="146" spans="1:16" ht="19.5" customHeight="1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03"/>
      <c r="M146" s="104"/>
      <c r="N146" s="104"/>
      <c r="O146" s="104"/>
      <c r="P146" s="104"/>
    </row>
    <row r="147" spans="1:16" ht="13.5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03"/>
      <c r="M147" s="104"/>
      <c r="N147" s="104"/>
      <c r="O147" s="104"/>
      <c r="P147" s="104"/>
    </row>
    <row r="148" spans="1:16" ht="13.5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03"/>
      <c r="M148" s="104"/>
      <c r="N148" s="104"/>
      <c r="O148" s="104"/>
      <c r="P148" s="104"/>
    </row>
    <row r="149" spans="1:16" ht="13.5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03"/>
      <c r="M149" s="104"/>
      <c r="N149" s="104"/>
      <c r="O149" s="104"/>
      <c r="P149" s="104"/>
    </row>
    <row r="150" spans="1:16" ht="13.5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03"/>
      <c r="M150" s="104"/>
      <c r="N150" s="104"/>
      <c r="O150" s="104"/>
      <c r="P150" s="104"/>
    </row>
    <row r="151" spans="1:16" ht="13.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03"/>
      <c r="M151" s="104"/>
      <c r="N151" s="104"/>
      <c r="O151" s="104"/>
      <c r="P151" s="104"/>
    </row>
    <row r="152" spans="1:16" ht="13.5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03"/>
      <c r="M152" s="104"/>
      <c r="N152" s="104"/>
      <c r="O152" s="104"/>
      <c r="P152" s="104"/>
    </row>
    <row r="153" spans="1:16" ht="13.5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03"/>
      <c r="M153" s="104"/>
      <c r="N153" s="104"/>
      <c r="O153" s="104"/>
      <c r="P153" s="104"/>
    </row>
    <row r="154" spans="1:16" ht="13.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03"/>
      <c r="M154" s="104"/>
      <c r="N154" s="104"/>
      <c r="O154" s="104"/>
      <c r="P154" s="104"/>
    </row>
    <row r="155" spans="1:16" ht="13.5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03"/>
      <c r="M155" s="104"/>
      <c r="N155" s="104"/>
      <c r="O155" s="104"/>
      <c r="P155" s="104"/>
    </row>
    <row r="156" spans="1:16" ht="13.5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03"/>
      <c r="M156" s="104"/>
      <c r="N156" s="104"/>
      <c r="O156" s="104"/>
      <c r="P156" s="104"/>
    </row>
    <row r="157" spans="1:16" ht="13.5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03"/>
      <c r="M157" s="104"/>
      <c r="N157" s="104"/>
      <c r="O157" s="104"/>
      <c r="P157" s="104"/>
    </row>
    <row r="158" spans="1:16" ht="13.5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03"/>
      <c r="M158" s="104"/>
      <c r="N158" s="104"/>
      <c r="O158" s="104"/>
      <c r="P158" s="104"/>
    </row>
    <row r="159" spans="1:16" ht="13.5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03"/>
      <c r="M159" s="104"/>
      <c r="N159" s="104"/>
      <c r="O159" s="104"/>
      <c r="P159" s="104"/>
    </row>
    <row r="160" spans="1:16" ht="13.5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03"/>
      <c r="M160" s="104"/>
      <c r="N160" s="104"/>
      <c r="O160" s="104"/>
      <c r="P160" s="104"/>
    </row>
    <row r="161" spans="1:16" ht="13.5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03"/>
      <c r="M161" s="104"/>
      <c r="N161" s="104"/>
      <c r="O161" s="104"/>
      <c r="P161" s="104"/>
    </row>
    <row r="162" spans="1:16" ht="13.5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03"/>
      <c r="M162" s="104"/>
      <c r="N162" s="104"/>
      <c r="O162" s="104"/>
      <c r="P162" s="104"/>
    </row>
    <row r="163" spans="1:16" ht="13.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03"/>
      <c r="M163" s="104"/>
      <c r="N163" s="104"/>
      <c r="O163" s="104"/>
      <c r="P163" s="104"/>
    </row>
    <row r="164" spans="1:16" ht="13.5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03"/>
      <c r="M164" s="104"/>
      <c r="N164" s="104"/>
      <c r="O164" s="104"/>
      <c r="P164" s="104"/>
    </row>
    <row r="165" spans="1:16" ht="13.5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03"/>
      <c r="M165" s="104"/>
      <c r="N165" s="104"/>
      <c r="O165" s="104"/>
      <c r="P165" s="104"/>
    </row>
    <row r="166" spans="1:16" ht="13.5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03"/>
      <c r="M166" s="104"/>
      <c r="N166" s="104"/>
      <c r="O166" s="104"/>
      <c r="P166" s="104"/>
    </row>
    <row r="167" spans="1:16" ht="13.5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03"/>
      <c r="M167" s="104"/>
      <c r="N167" s="104"/>
      <c r="O167" s="104"/>
      <c r="P167" s="104"/>
    </row>
    <row r="168" spans="1:16" ht="13.5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03"/>
      <c r="M168" s="104"/>
      <c r="N168" s="104"/>
      <c r="O168" s="104"/>
      <c r="P168" s="104"/>
    </row>
    <row r="169" spans="1:16" ht="13.5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03"/>
      <c r="M169" s="104"/>
      <c r="N169" s="104"/>
      <c r="O169" s="104"/>
      <c r="P169" s="104"/>
    </row>
    <row r="170" spans="1:16" ht="13.5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03"/>
      <c r="M170" s="104"/>
      <c r="N170" s="104"/>
      <c r="O170" s="104"/>
      <c r="P170" s="104"/>
    </row>
    <row r="171" spans="1:16" ht="13.5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03"/>
      <c r="M171" s="104"/>
      <c r="N171" s="104"/>
      <c r="O171" s="104"/>
      <c r="P171" s="104"/>
    </row>
    <row r="172" spans="1:16" ht="13.5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03"/>
      <c r="M172" s="104"/>
      <c r="N172" s="104"/>
      <c r="O172" s="104"/>
      <c r="P172" s="104"/>
    </row>
    <row r="173" spans="1:16" ht="13.5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03"/>
      <c r="M173" s="104"/>
      <c r="N173" s="104"/>
      <c r="O173" s="104"/>
      <c r="P173" s="104"/>
    </row>
    <row r="174" spans="1:16" ht="13.5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03"/>
      <c r="M174" s="104"/>
      <c r="N174" s="104"/>
      <c r="O174" s="104"/>
      <c r="P174" s="104"/>
    </row>
    <row r="175" spans="1:16" ht="13.5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03"/>
      <c r="M175" s="104"/>
      <c r="N175" s="104"/>
      <c r="O175" s="104"/>
      <c r="P175" s="104"/>
    </row>
    <row r="176" spans="1:16" ht="13.5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03"/>
      <c r="M176" s="104"/>
      <c r="N176" s="104"/>
      <c r="O176" s="104"/>
      <c r="P176" s="104"/>
    </row>
    <row r="177" spans="1:16" ht="13.5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03"/>
      <c r="M177" s="104"/>
      <c r="N177" s="104"/>
      <c r="O177" s="104"/>
      <c r="P177" s="104"/>
    </row>
    <row r="178" spans="1:16" ht="13.5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03"/>
      <c r="M178" s="104"/>
      <c r="N178" s="104"/>
      <c r="O178" s="104"/>
      <c r="P178" s="104"/>
    </row>
    <row r="179" spans="1:16" ht="13.5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03"/>
      <c r="M179" s="104"/>
      <c r="N179" s="104"/>
      <c r="O179" s="104"/>
      <c r="P179" s="104"/>
    </row>
    <row r="180" spans="1:16" ht="13.5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03"/>
      <c r="M180" s="104"/>
      <c r="N180" s="104"/>
      <c r="O180" s="104"/>
      <c r="P180" s="104"/>
    </row>
    <row r="181" spans="1:16" ht="13.5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03"/>
      <c r="M181" s="104"/>
      <c r="N181" s="104"/>
      <c r="O181" s="104"/>
      <c r="P181" s="104"/>
    </row>
    <row r="182" spans="1:16" ht="13.5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03"/>
      <c r="M182" s="104"/>
      <c r="N182" s="104"/>
      <c r="O182" s="104"/>
      <c r="P182" s="104"/>
    </row>
    <row r="183" spans="1:16" ht="13.5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03"/>
      <c r="M183" s="104"/>
      <c r="N183" s="104"/>
      <c r="O183" s="104"/>
      <c r="P183" s="104"/>
    </row>
    <row r="184" spans="1:16" ht="13.5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03"/>
      <c r="M184" s="104"/>
      <c r="N184" s="104"/>
      <c r="O184" s="104"/>
      <c r="P184" s="104"/>
    </row>
    <row r="185" spans="1:16" ht="13.5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03"/>
      <c r="M185" s="104"/>
      <c r="N185" s="104"/>
      <c r="O185" s="104"/>
      <c r="P185" s="104"/>
    </row>
    <row r="186" spans="1:16" ht="13.5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03"/>
      <c r="M186" s="104"/>
      <c r="N186" s="104"/>
      <c r="O186" s="104"/>
      <c r="P186" s="104"/>
    </row>
    <row r="187" spans="1:16" ht="13.5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03"/>
      <c r="M187" s="104"/>
      <c r="N187" s="104"/>
      <c r="O187" s="104"/>
      <c r="P187" s="104"/>
    </row>
    <row r="188" spans="1:16" ht="17.25">
      <c r="A188" s="121"/>
      <c r="B188" s="121"/>
      <c r="C188" s="123"/>
      <c r="D188" s="121"/>
      <c r="E188" s="121"/>
      <c r="F188" s="121"/>
      <c r="G188" s="121"/>
      <c r="H188" s="121"/>
      <c r="I188" s="121"/>
      <c r="J188" s="121"/>
      <c r="K188" s="121"/>
      <c r="L188" s="103"/>
      <c r="M188" s="104"/>
      <c r="N188" s="104"/>
      <c r="O188" s="104"/>
      <c r="P188" s="104"/>
    </row>
    <row r="189" spans="1:16" ht="13.5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03"/>
      <c r="M189" s="104"/>
      <c r="N189" s="104"/>
      <c r="O189" s="104"/>
      <c r="P189" s="104"/>
    </row>
    <row r="190" spans="1:16" ht="13.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03"/>
      <c r="M190" s="104"/>
      <c r="N190" s="104"/>
      <c r="O190" s="104"/>
      <c r="P190" s="104"/>
    </row>
    <row r="191" spans="1:16" ht="13.5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03"/>
      <c r="M191" s="104"/>
      <c r="N191" s="104"/>
      <c r="O191" s="104"/>
      <c r="P191" s="104"/>
    </row>
    <row r="192" spans="1:16" ht="13.5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03"/>
      <c r="M192" s="104"/>
      <c r="N192" s="104"/>
      <c r="O192" s="104"/>
      <c r="P192" s="104"/>
    </row>
    <row r="193" spans="1:16" ht="13.5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03"/>
      <c r="M193" s="104"/>
      <c r="N193" s="104"/>
      <c r="O193" s="104"/>
      <c r="P193" s="104"/>
    </row>
    <row r="194" spans="1:16" ht="13.5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03"/>
      <c r="M194" s="104"/>
      <c r="N194" s="104"/>
      <c r="O194" s="104"/>
      <c r="P194" s="104"/>
    </row>
    <row r="195" spans="1:16" ht="13.5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03"/>
      <c r="M195" s="104"/>
      <c r="N195" s="104"/>
      <c r="O195" s="104"/>
      <c r="P195" s="104"/>
    </row>
    <row r="196" spans="1:16" ht="13.5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03"/>
      <c r="M196" s="104"/>
      <c r="N196" s="104"/>
      <c r="O196" s="104"/>
      <c r="P196" s="104"/>
    </row>
    <row r="197" spans="1:16" ht="13.5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03"/>
      <c r="M197" s="104"/>
      <c r="N197" s="104"/>
      <c r="O197" s="104"/>
      <c r="P197" s="104"/>
    </row>
    <row r="198" spans="1:16" ht="13.5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03"/>
      <c r="M198" s="104"/>
      <c r="N198" s="104"/>
      <c r="O198" s="104"/>
      <c r="P198" s="104"/>
    </row>
    <row r="199" spans="1:16" ht="13.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03"/>
      <c r="M199" s="104"/>
      <c r="N199" s="104"/>
      <c r="O199" s="104"/>
      <c r="P199" s="104"/>
    </row>
    <row r="200" spans="1:16" ht="13.5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03"/>
      <c r="M200" s="104"/>
      <c r="N200" s="104"/>
      <c r="O200" s="104"/>
      <c r="P200" s="104"/>
    </row>
    <row r="201" spans="1:16" ht="13.5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03"/>
      <c r="M201" s="104"/>
      <c r="N201" s="104"/>
      <c r="O201" s="104"/>
      <c r="P201" s="104"/>
    </row>
    <row r="202" spans="1:16" ht="13.5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03"/>
      <c r="M202" s="104"/>
      <c r="N202" s="104"/>
      <c r="O202" s="104"/>
      <c r="P202" s="104"/>
    </row>
    <row r="203" spans="1:16" ht="13.5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03"/>
      <c r="M203" s="104"/>
      <c r="N203" s="104"/>
      <c r="O203" s="104"/>
      <c r="P203" s="104"/>
    </row>
    <row r="204" spans="1:16" ht="13.5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03"/>
      <c r="M204" s="104"/>
      <c r="N204" s="104"/>
      <c r="O204" s="104"/>
      <c r="P204" s="104"/>
    </row>
    <row r="205" spans="1:16" ht="13.5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03"/>
      <c r="M205" s="104"/>
      <c r="N205" s="104"/>
      <c r="O205" s="104"/>
      <c r="P205" s="104"/>
    </row>
    <row r="206" spans="1:16" ht="13.5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03"/>
      <c r="M206" s="104"/>
      <c r="N206" s="104"/>
      <c r="O206" s="104"/>
      <c r="P206" s="104"/>
    </row>
    <row r="207" spans="1:16" ht="13.5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03"/>
      <c r="M207" s="104"/>
      <c r="N207" s="104"/>
      <c r="O207" s="104"/>
      <c r="P207" s="104"/>
    </row>
    <row r="208" spans="1:16" ht="13.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03"/>
      <c r="M208" s="104"/>
      <c r="N208" s="104"/>
      <c r="O208" s="104"/>
      <c r="P208" s="104"/>
    </row>
    <row r="209" spans="1:16" ht="13.5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03"/>
      <c r="M209" s="104"/>
      <c r="N209" s="104"/>
      <c r="O209" s="104"/>
      <c r="P209" s="104"/>
    </row>
    <row r="210" spans="1:16" ht="13.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03"/>
      <c r="M210" s="104"/>
      <c r="N210" s="104"/>
      <c r="O210" s="104"/>
      <c r="P210" s="104"/>
    </row>
    <row r="211" spans="1:16" ht="13.5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03"/>
      <c r="M211" s="104"/>
      <c r="N211" s="104"/>
      <c r="O211" s="104"/>
      <c r="P211" s="104"/>
    </row>
    <row r="212" spans="1:16" ht="13.5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03"/>
      <c r="M212" s="104"/>
      <c r="N212" s="104"/>
      <c r="O212" s="104"/>
      <c r="P212" s="104"/>
    </row>
    <row r="213" spans="1:16" ht="13.5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03"/>
      <c r="M213" s="104"/>
      <c r="N213" s="104"/>
      <c r="O213" s="104"/>
      <c r="P213" s="104"/>
    </row>
    <row r="214" spans="1:16" ht="17.25">
      <c r="A214" s="121"/>
      <c r="B214" s="121"/>
      <c r="C214" s="123"/>
      <c r="D214" s="121"/>
      <c r="E214" s="121"/>
      <c r="F214" s="121"/>
      <c r="G214" s="121"/>
      <c r="H214" s="121"/>
      <c r="I214" s="121"/>
      <c r="J214" s="121"/>
      <c r="K214" s="121"/>
      <c r="L214" s="103"/>
      <c r="M214" s="104"/>
      <c r="N214" s="104"/>
      <c r="O214" s="104"/>
      <c r="P214" s="104"/>
    </row>
    <row r="215" spans="1:16" ht="13.5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03"/>
      <c r="M215" s="104"/>
      <c r="N215" s="104"/>
      <c r="O215" s="104"/>
      <c r="P215" s="104"/>
    </row>
    <row r="216" spans="1:16" ht="13.5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03"/>
      <c r="M216" s="104"/>
      <c r="N216" s="104"/>
      <c r="O216" s="104"/>
      <c r="P216" s="104"/>
    </row>
    <row r="217" spans="1:16" ht="13.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03"/>
      <c r="M217" s="104"/>
      <c r="N217" s="104"/>
      <c r="O217" s="104"/>
      <c r="P217" s="104"/>
    </row>
    <row r="218" spans="1:16" ht="13.5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03"/>
      <c r="M218" s="104"/>
      <c r="N218" s="104"/>
      <c r="O218" s="104"/>
      <c r="P218" s="104"/>
    </row>
    <row r="219" spans="1:16" ht="13.5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03"/>
      <c r="M219" s="104"/>
      <c r="N219" s="104"/>
      <c r="O219" s="104"/>
      <c r="P219" s="104"/>
    </row>
    <row r="220" spans="1:16" ht="13.5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03"/>
      <c r="M220" s="104"/>
      <c r="N220" s="104"/>
      <c r="O220" s="104"/>
      <c r="P220" s="104"/>
    </row>
    <row r="221" spans="1:16" ht="13.5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03"/>
      <c r="M221" s="104"/>
      <c r="N221" s="104"/>
      <c r="O221" s="104"/>
      <c r="P221" s="104"/>
    </row>
    <row r="222" spans="1:16" ht="13.5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03"/>
      <c r="M222" s="104"/>
      <c r="N222" s="104"/>
      <c r="O222" s="104"/>
      <c r="P222" s="104"/>
    </row>
    <row r="223" spans="1:16" ht="13.5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03"/>
      <c r="M223" s="104"/>
      <c r="N223" s="104"/>
      <c r="O223" s="104"/>
      <c r="P223" s="104"/>
    </row>
    <row r="224" spans="1:16" ht="13.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03"/>
      <c r="M224" s="104"/>
      <c r="N224" s="104"/>
      <c r="O224" s="104"/>
      <c r="P224" s="104"/>
    </row>
    <row r="225" spans="1:16" ht="13.5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03"/>
      <c r="M225" s="104"/>
      <c r="N225" s="104"/>
      <c r="O225" s="104"/>
      <c r="P225" s="104"/>
    </row>
    <row r="226" spans="1:16" ht="13.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03"/>
      <c r="M226" s="104"/>
      <c r="N226" s="104"/>
      <c r="O226" s="104"/>
      <c r="P226" s="104"/>
    </row>
    <row r="227" spans="1:16" ht="13.5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03"/>
      <c r="M227" s="104"/>
      <c r="N227" s="104"/>
      <c r="O227" s="104"/>
      <c r="P227" s="104"/>
    </row>
    <row r="228" spans="1:16" ht="13.5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03"/>
      <c r="M228" s="104"/>
      <c r="N228" s="104"/>
      <c r="O228" s="104"/>
      <c r="P228" s="104"/>
    </row>
    <row r="229" spans="1:16" ht="13.5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03"/>
      <c r="M229" s="104"/>
      <c r="N229" s="104"/>
      <c r="O229" s="104"/>
      <c r="P229" s="104"/>
    </row>
    <row r="230" spans="1:16" ht="13.5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03"/>
      <c r="M230" s="104"/>
      <c r="N230" s="104"/>
      <c r="O230" s="104"/>
      <c r="P230" s="104"/>
    </row>
    <row r="231" spans="1:16" ht="13.5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03"/>
      <c r="M231" s="104"/>
      <c r="N231" s="104"/>
      <c r="O231" s="104"/>
      <c r="P231" s="104"/>
    </row>
    <row r="232" spans="1:16" ht="13.5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03"/>
      <c r="M232" s="104"/>
      <c r="N232" s="104"/>
      <c r="O232" s="104"/>
      <c r="P232" s="104"/>
    </row>
    <row r="233" spans="1:16" ht="13.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03"/>
      <c r="M233" s="104"/>
      <c r="N233" s="104"/>
      <c r="O233" s="104"/>
      <c r="P233" s="104"/>
    </row>
    <row r="234" spans="1:16" ht="13.5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03"/>
      <c r="M234" s="104"/>
      <c r="N234" s="104"/>
      <c r="O234" s="104"/>
      <c r="P234" s="104"/>
    </row>
    <row r="235" spans="1:16" ht="13.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03"/>
      <c r="M235" s="104"/>
      <c r="N235" s="104"/>
      <c r="O235" s="104"/>
      <c r="P235" s="104"/>
    </row>
    <row r="236" spans="1:16" ht="13.5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03"/>
      <c r="M236" s="104"/>
      <c r="N236" s="104"/>
      <c r="O236" s="104"/>
      <c r="P236" s="104"/>
    </row>
    <row r="237" spans="1:16" ht="13.5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03"/>
      <c r="M237" s="104"/>
      <c r="N237" s="104"/>
      <c r="O237" s="104"/>
      <c r="P237" s="104"/>
    </row>
    <row r="238" spans="1:16" ht="13.5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03"/>
      <c r="M238" s="104"/>
      <c r="N238" s="104"/>
      <c r="O238" s="104"/>
      <c r="P238" s="104"/>
    </row>
    <row r="239" spans="1:16" ht="13.5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03"/>
      <c r="M239" s="104"/>
      <c r="N239" s="104"/>
      <c r="O239" s="104"/>
      <c r="P239" s="104"/>
    </row>
    <row r="240" spans="1:16" ht="13.5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03"/>
      <c r="M240" s="104"/>
      <c r="N240" s="104"/>
      <c r="O240" s="104"/>
      <c r="P240" s="104"/>
    </row>
    <row r="241" spans="1:16" ht="13.5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03"/>
      <c r="M241" s="104"/>
      <c r="N241" s="104"/>
      <c r="O241" s="104"/>
      <c r="P241" s="104"/>
    </row>
    <row r="242" spans="1:16" ht="13.5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03"/>
      <c r="M242" s="104"/>
      <c r="N242" s="104"/>
      <c r="O242" s="104"/>
      <c r="P242" s="104"/>
    </row>
    <row r="243" spans="1:16" ht="13.5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03"/>
      <c r="M243" s="104"/>
      <c r="N243" s="104"/>
      <c r="O243" s="104"/>
      <c r="P243" s="104"/>
    </row>
    <row r="244" spans="1:16" ht="13.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03"/>
      <c r="M244" s="104"/>
      <c r="N244" s="104"/>
      <c r="O244" s="104"/>
      <c r="P244" s="104"/>
    </row>
    <row r="245" spans="1:16" ht="13.5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03"/>
      <c r="M245" s="104"/>
      <c r="N245" s="104"/>
      <c r="O245" s="104"/>
      <c r="P245" s="104"/>
    </row>
    <row r="246" spans="1:16" ht="13.5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03"/>
      <c r="M246" s="104"/>
      <c r="N246" s="104"/>
      <c r="O246" s="104"/>
      <c r="P246" s="104"/>
    </row>
    <row r="247" spans="1:16" ht="13.5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03"/>
      <c r="M247" s="104"/>
      <c r="N247" s="104"/>
      <c r="O247" s="104"/>
      <c r="P247" s="104"/>
    </row>
    <row r="248" spans="1:16" ht="13.5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03"/>
      <c r="M248" s="104"/>
      <c r="N248" s="104"/>
      <c r="O248" s="104"/>
      <c r="P248" s="104"/>
    </row>
    <row r="249" spans="1:16" ht="13.5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03"/>
      <c r="M249" s="104"/>
      <c r="N249" s="104"/>
      <c r="O249" s="104"/>
      <c r="P249" s="104"/>
    </row>
    <row r="250" spans="1:16" ht="13.5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03"/>
      <c r="M250" s="104"/>
      <c r="N250" s="104"/>
      <c r="O250" s="104"/>
      <c r="P250" s="104"/>
    </row>
    <row r="251" spans="1:16" ht="13.5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03"/>
      <c r="M251" s="104"/>
      <c r="N251" s="104"/>
      <c r="O251" s="104"/>
      <c r="P251" s="104"/>
    </row>
    <row r="252" spans="1:16" ht="13.5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03"/>
      <c r="M252" s="104"/>
      <c r="N252" s="104"/>
      <c r="O252" s="104"/>
      <c r="P252" s="104"/>
    </row>
    <row r="253" spans="1:16" ht="13.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03"/>
      <c r="M253" s="104"/>
      <c r="N253" s="104"/>
      <c r="O253" s="104"/>
      <c r="P253" s="104"/>
    </row>
    <row r="254" spans="1:16" ht="13.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03"/>
      <c r="M254" s="104"/>
      <c r="N254" s="104"/>
      <c r="O254" s="104"/>
      <c r="P254" s="104"/>
    </row>
    <row r="255" spans="1:16" ht="13.5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03"/>
      <c r="M255" s="104"/>
      <c r="N255" s="104"/>
      <c r="O255" s="104"/>
      <c r="P255" s="104"/>
    </row>
    <row r="256" spans="1:16" ht="13.5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03"/>
      <c r="M256" s="104"/>
      <c r="N256" s="104"/>
      <c r="O256" s="104"/>
      <c r="P256" s="104"/>
    </row>
    <row r="257" spans="1:16" ht="13.5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03"/>
      <c r="M257" s="104"/>
      <c r="N257" s="104"/>
      <c r="O257" s="104"/>
      <c r="P257" s="104"/>
    </row>
    <row r="258" spans="1:16" ht="13.5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03"/>
      <c r="M258" s="104"/>
      <c r="N258" s="104"/>
      <c r="O258" s="104"/>
      <c r="P258" s="104"/>
    </row>
    <row r="259" spans="1:16" ht="13.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03"/>
      <c r="M259" s="104"/>
      <c r="N259" s="104"/>
      <c r="O259" s="104"/>
      <c r="P259" s="104"/>
    </row>
    <row r="260" spans="1:16" ht="13.5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03"/>
      <c r="M260" s="104"/>
      <c r="N260" s="104"/>
      <c r="O260" s="104"/>
      <c r="P260" s="104"/>
    </row>
    <row r="261" spans="1:16" ht="13.5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03"/>
      <c r="M261" s="104"/>
      <c r="N261" s="104"/>
      <c r="O261" s="104"/>
      <c r="P261" s="104"/>
    </row>
    <row r="262" spans="1:16" ht="13.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03"/>
      <c r="M262" s="104"/>
      <c r="N262" s="104"/>
      <c r="O262" s="104"/>
      <c r="P262" s="104"/>
    </row>
    <row r="263" spans="1:16" ht="13.5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03"/>
      <c r="M263" s="104"/>
      <c r="N263" s="104"/>
      <c r="O263" s="104"/>
      <c r="P263" s="104"/>
    </row>
    <row r="264" spans="1:16" ht="13.5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03"/>
      <c r="M264" s="104"/>
      <c r="N264" s="104"/>
      <c r="O264" s="104"/>
      <c r="P264" s="104"/>
    </row>
    <row r="265" spans="1:16" ht="13.5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03"/>
      <c r="M265" s="104"/>
      <c r="N265" s="104"/>
      <c r="O265" s="104"/>
      <c r="P265" s="104"/>
    </row>
    <row r="266" spans="1:16" ht="13.5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03"/>
      <c r="M266" s="104"/>
      <c r="N266" s="104"/>
      <c r="O266" s="104"/>
      <c r="P266" s="104"/>
    </row>
    <row r="267" spans="1:16" ht="13.5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03"/>
      <c r="M267" s="104"/>
      <c r="N267" s="104"/>
      <c r="O267" s="104"/>
      <c r="P267" s="104"/>
    </row>
    <row r="268" spans="1:16" ht="13.5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03"/>
      <c r="M268" s="104"/>
      <c r="N268" s="104"/>
      <c r="O268" s="104"/>
      <c r="P268" s="104"/>
    </row>
    <row r="269" spans="1:16" ht="13.5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03"/>
      <c r="M269" s="104"/>
      <c r="N269" s="104"/>
      <c r="O269" s="104"/>
      <c r="P269" s="104"/>
    </row>
    <row r="270" spans="1:16" ht="13.5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03"/>
      <c r="M270" s="104"/>
      <c r="N270" s="104"/>
      <c r="O270" s="104"/>
      <c r="P270" s="104"/>
    </row>
    <row r="271" spans="1:16" ht="13.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03"/>
      <c r="M271" s="104"/>
      <c r="N271" s="104"/>
      <c r="O271" s="104"/>
      <c r="P271" s="104"/>
    </row>
    <row r="272" spans="1:16" ht="13.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03"/>
      <c r="M272" s="104"/>
      <c r="N272" s="104"/>
      <c r="O272" s="104"/>
      <c r="P272" s="104"/>
    </row>
    <row r="273" spans="1:16" ht="13.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03"/>
      <c r="M273" s="104"/>
      <c r="N273" s="104"/>
      <c r="O273" s="104"/>
      <c r="P273" s="104"/>
    </row>
    <row r="274" spans="1:16" ht="13.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03"/>
      <c r="M274" s="104"/>
      <c r="N274" s="104"/>
      <c r="O274" s="104"/>
      <c r="P274" s="104"/>
    </row>
    <row r="275" spans="1:16" ht="13.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03"/>
      <c r="M275" s="104"/>
      <c r="N275" s="104"/>
      <c r="O275" s="104"/>
      <c r="P275" s="104"/>
    </row>
    <row r="276" spans="1:16" ht="13.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03"/>
      <c r="M276" s="104"/>
      <c r="N276" s="104"/>
      <c r="O276" s="104"/>
      <c r="P276" s="104"/>
    </row>
    <row r="277" spans="1:16" ht="13.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03"/>
      <c r="M277" s="104"/>
      <c r="N277" s="104"/>
      <c r="O277" s="104"/>
      <c r="P277" s="104"/>
    </row>
    <row r="278" spans="1:16" ht="13.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03"/>
      <c r="M278" s="104"/>
      <c r="N278" s="104"/>
      <c r="O278" s="104"/>
      <c r="P278" s="104"/>
    </row>
    <row r="279" spans="1:16" ht="13.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03"/>
      <c r="M279" s="104"/>
      <c r="N279" s="104"/>
      <c r="O279" s="104"/>
      <c r="P279" s="104"/>
    </row>
    <row r="280" spans="1:16" ht="13.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03"/>
      <c r="M280" s="104"/>
      <c r="N280" s="104"/>
      <c r="O280" s="104"/>
      <c r="P280" s="104"/>
    </row>
    <row r="281" spans="1:16" ht="13.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03"/>
      <c r="M281" s="104"/>
      <c r="N281" s="104"/>
      <c r="O281" s="104"/>
      <c r="P281" s="104"/>
    </row>
    <row r="282" spans="1:16" ht="13.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03"/>
      <c r="M282" s="104"/>
      <c r="N282" s="104"/>
      <c r="O282" s="104"/>
      <c r="P282" s="104"/>
    </row>
    <row r="283" spans="1:16" ht="13.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03"/>
      <c r="M283" s="104"/>
      <c r="N283" s="104"/>
      <c r="O283" s="104"/>
      <c r="P283" s="104"/>
    </row>
    <row r="284" spans="1:16" ht="13.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03"/>
      <c r="M284" s="104"/>
      <c r="N284" s="104"/>
      <c r="O284" s="104"/>
      <c r="P284" s="104"/>
    </row>
    <row r="285" spans="1:16" ht="13.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03"/>
      <c r="M285" s="104"/>
      <c r="N285" s="104"/>
      <c r="O285" s="104"/>
      <c r="P285" s="104"/>
    </row>
    <row r="286" spans="1:16" ht="13.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03"/>
      <c r="M286" s="104"/>
      <c r="N286" s="104"/>
      <c r="O286" s="104"/>
      <c r="P286" s="104"/>
    </row>
    <row r="287" spans="1:16" ht="13.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03"/>
      <c r="M287" s="104"/>
      <c r="N287" s="104"/>
      <c r="O287" s="104"/>
      <c r="P287" s="104"/>
    </row>
    <row r="288" spans="1:16" ht="13.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03"/>
      <c r="M288" s="104"/>
      <c r="N288" s="104"/>
      <c r="O288" s="104"/>
      <c r="P288" s="104"/>
    </row>
    <row r="289" spans="1:16" ht="13.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03"/>
      <c r="M289" s="104"/>
      <c r="N289" s="104"/>
      <c r="O289" s="104"/>
      <c r="P289" s="104"/>
    </row>
    <row r="290" spans="1:16" ht="13.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03"/>
      <c r="M290" s="104"/>
      <c r="N290" s="104"/>
      <c r="O290" s="104"/>
      <c r="P290" s="104"/>
    </row>
    <row r="291" spans="1:16" ht="13.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03"/>
      <c r="M291" s="104"/>
      <c r="N291" s="104"/>
      <c r="O291" s="104"/>
      <c r="P291" s="104"/>
    </row>
    <row r="292" spans="1:16" ht="13.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03"/>
      <c r="M292" s="104"/>
      <c r="N292" s="104"/>
      <c r="O292" s="104"/>
      <c r="P292" s="104"/>
    </row>
    <row r="293" spans="1:16" ht="13.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03"/>
      <c r="M293" s="104"/>
      <c r="N293" s="104"/>
      <c r="O293" s="104"/>
      <c r="P293" s="104"/>
    </row>
    <row r="294" spans="1:16" ht="13.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03"/>
      <c r="M294" s="104"/>
      <c r="N294" s="104"/>
      <c r="O294" s="104"/>
      <c r="P294" s="104"/>
    </row>
    <row r="295" spans="1:16" ht="13.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03"/>
      <c r="M295" s="104"/>
      <c r="N295" s="104"/>
      <c r="O295" s="104"/>
      <c r="P295" s="104"/>
    </row>
    <row r="296" spans="1:16" ht="13.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03"/>
      <c r="M296" s="104"/>
      <c r="N296" s="104"/>
      <c r="O296" s="104"/>
      <c r="P296" s="104"/>
    </row>
    <row r="297" spans="1:16" ht="13.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03"/>
      <c r="M297" s="104"/>
      <c r="N297" s="104"/>
      <c r="O297" s="104"/>
      <c r="P297" s="104"/>
    </row>
    <row r="298" spans="1:16" ht="13.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03"/>
      <c r="M298" s="104"/>
      <c r="N298" s="104"/>
      <c r="O298" s="104"/>
      <c r="P298" s="104"/>
    </row>
    <row r="299" spans="1:16" ht="13.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03"/>
      <c r="M299" s="104"/>
      <c r="N299" s="104"/>
      <c r="O299" s="104"/>
      <c r="P299" s="104"/>
    </row>
    <row r="300" spans="1:16" ht="13.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03"/>
      <c r="M300" s="104"/>
      <c r="N300" s="104"/>
      <c r="O300" s="104"/>
      <c r="P300" s="104"/>
    </row>
    <row r="301" spans="1:16" ht="13.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03"/>
      <c r="M301" s="104"/>
      <c r="N301" s="104"/>
      <c r="O301" s="104"/>
      <c r="P301" s="104"/>
    </row>
    <row r="302" spans="1:16" ht="13.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03"/>
      <c r="M302" s="104"/>
      <c r="N302" s="104"/>
      <c r="O302" s="104"/>
      <c r="P302" s="104"/>
    </row>
    <row r="303" spans="1:16" ht="13.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03"/>
      <c r="M303" s="104"/>
      <c r="N303" s="104"/>
      <c r="O303" s="104"/>
      <c r="P303" s="104"/>
    </row>
    <row r="304" spans="1:16" ht="13.5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03"/>
      <c r="M304" s="104"/>
      <c r="N304" s="104"/>
      <c r="O304" s="104"/>
      <c r="P304" s="104"/>
    </row>
    <row r="305" spans="1:16" ht="13.5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03"/>
      <c r="M305" s="104"/>
      <c r="N305" s="104"/>
      <c r="O305" s="104"/>
      <c r="P305" s="104"/>
    </row>
    <row r="306" spans="1:16" ht="13.5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03"/>
      <c r="M306" s="104"/>
      <c r="N306" s="104"/>
      <c r="O306" s="104"/>
      <c r="P306" s="104"/>
    </row>
    <row r="307" spans="1:16" ht="13.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03"/>
      <c r="M307" s="104"/>
      <c r="N307" s="104"/>
      <c r="O307" s="104"/>
      <c r="P307" s="104"/>
    </row>
    <row r="308" spans="1:16" ht="13.5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03"/>
      <c r="M308" s="104"/>
      <c r="N308" s="104"/>
      <c r="O308" s="104"/>
      <c r="P308" s="104"/>
    </row>
    <row r="309" spans="1:16" ht="13.5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03"/>
      <c r="M309" s="104"/>
      <c r="N309" s="104"/>
      <c r="O309" s="104"/>
      <c r="P309" s="104"/>
    </row>
    <row r="310" spans="1:16" ht="13.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03"/>
      <c r="M310" s="104"/>
      <c r="N310" s="104"/>
      <c r="O310" s="104"/>
      <c r="P310" s="104"/>
    </row>
    <row r="311" spans="1:16" ht="13.5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03"/>
      <c r="M311" s="104"/>
      <c r="N311" s="104"/>
      <c r="O311" s="104"/>
      <c r="P311" s="104"/>
    </row>
    <row r="312" spans="1:16" ht="13.5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03"/>
      <c r="M312" s="104"/>
      <c r="N312" s="104"/>
      <c r="O312" s="104"/>
      <c r="P312" s="104"/>
    </row>
    <row r="313" spans="1:16" ht="13.5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03"/>
      <c r="M313" s="104"/>
      <c r="N313" s="104"/>
      <c r="O313" s="104"/>
      <c r="P313" s="104"/>
    </row>
    <row r="314" spans="1:16" ht="13.5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03"/>
      <c r="M314" s="104"/>
      <c r="N314" s="104"/>
      <c r="O314" s="104"/>
      <c r="P314" s="104"/>
    </row>
    <row r="315" spans="1:16" ht="13.5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03"/>
      <c r="M315" s="104"/>
      <c r="N315" s="104"/>
      <c r="O315" s="104"/>
      <c r="P315" s="104"/>
    </row>
    <row r="316" spans="1:16" ht="13.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03"/>
      <c r="M316" s="104"/>
      <c r="N316" s="104"/>
      <c r="O316" s="104"/>
      <c r="P316" s="104"/>
    </row>
    <row r="317" spans="1:16" ht="13.5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03"/>
      <c r="M317" s="104"/>
      <c r="N317" s="104"/>
      <c r="O317" s="104"/>
      <c r="P317" s="104"/>
    </row>
    <row r="318" spans="1:16" ht="13.5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03"/>
      <c r="M318" s="104"/>
      <c r="N318" s="104"/>
      <c r="O318" s="104"/>
      <c r="P318" s="104"/>
    </row>
    <row r="319" spans="1:16" ht="13.5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03"/>
      <c r="M319" s="104"/>
      <c r="N319" s="104"/>
      <c r="O319" s="104"/>
      <c r="P319" s="104"/>
    </row>
    <row r="320" spans="1:16" ht="13.5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03"/>
      <c r="M320" s="104"/>
      <c r="N320" s="104"/>
      <c r="O320" s="104"/>
      <c r="P320" s="104"/>
    </row>
    <row r="321" spans="1:16" ht="13.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03"/>
      <c r="M321" s="104"/>
      <c r="N321" s="104"/>
      <c r="O321" s="104"/>
      <c r="P321" s="104"/>
    </row>
    <row r="322" spans="1:16" ht="13.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03"/>
      <c r="M322" s="104"/>
      <c r="N322" s="104"/>
      <c r="O322" s="104"/>
      <c r="P322" s="104"/>
    </row>
    <row r="323" spans="1:16" ht="13.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03"/>
      <c r="M323" s="104"/>
      <c r="N323" s="104"/>
      <c r="O323" s="104"/>
      <c r="P323" s="104"/>
    </row>
    <row r="324" spans="1:16" ht="13.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03"/>
      <c r="M324" s="104"/>
      <c r="N324" s="104"/>
      <c r="O324" s="104"/>
      <c r="P324" s="104"/>
    </row>
    <row r="325" spans="1:16" ht="13.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03"/>
      <c r="M325" s="104"/>
      <c r="N325" s="104"/>
      <c r="O325" s="104"/>
      <c r="P325" s="104"/>
    </row>
    <row r="326" spans="1:16" ht="13.5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03"/>
      <c r="M326" s="104"/>
      <c r="N326" s="104"/>
      <c r="O326" s="104"/>
      <c r="P326" s="104"/>
    </row>
    <row r="327" spans="1:16" ht="13.5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03"/>
      <c r="M327" s="104"/>
      <c r="N327" s="104"/>
      <c r="O327" s="104"/>
      <c r="P327" s="104"/>
    </row>
    <row r="328" spans="1:16" ht="13.5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03"/>
      <c r="M328" s="104"/>
      <c r="N328" s="104"/>
      <c r="O328" s="104"/>
      <c r="P328" s="104"/>
    </row>
    <row r="329" spans="1:16" ht="13.5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03"/>
      <c r="M329" s="104"/>
      <c r="N329" s="104"/>
      <c r="O329" s="104"/>
      <c r="P329" s="104"/>
    </row>
    <row r="330" spans="1:16" ht="13.5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03"/>
      <c r="M330" s="104"/>
      <c r="N330" s="104"/>
      <c r="O330" s="104"/>
      <c r="P330" s="104"/>
    </row>
    <row r="331" spans="1:16" ht="13.5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03"/>
      <c r="M331" s="104"/>
      <c r="N331" s="104"/>
      <c r="O331" s="104"/>
      <c r="P331" s="104"/>
    </row>
    <row r="332" spans="1:16" ht="13.5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03"/>
      <c r="M332" s="104"/>
      <c r="N332" s="104"/>
      <c r="O332" s="104"/>
      <c r="P332" s="104"/>
    </row>
    <row r="333" spans="1:16" ht="13.5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03"/>
      <c r="M333" s="104"/>
      <c r="N333" s="104"/>
      <c r="O333" s="104"/>
      <c r="P333" s="104"/>
    </row>
    <row r="334" spans="1:16" ht="13.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03"/>
      <c r="M334" s="104"/>
      <c r="N334" s="104"/>
      <c r="O334" s="104"/>
      <c r="P334" s="104"/>
    </row>
    <row r="335" spans="1:16" ht="13.5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03"/>
      <c r="M335" s="104"/>
      <c r="N335" s="104"/>
      <c r="O335" s="104"/>
      <c r="P335" s="104"/>
    </row>
    <row r="336" spans="1:16" ht="13.5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03"/>
      <c r="M336" s="104"/>
      <c r="N336" s="104"/>
      <c r="O336" s="104"/>
      <c r="P336" s="104"/>
    </row>
    <row r="337" spans="1:16" ht="13.5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03"/>
      <c r="M337" s="104"/>
      <c r="N337" s="104"/>
      <c r="O337" s="104"/>
      <c r="P337" s="104"/>
    </row>
    <row r="338" spans="1:16" ht="13.5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03"/>
      <c r="M338" s="104"/>
      <c r="N338" s="104"/>
      <c r="O338" s="104"/>
      <c r="P338" s="104"/>
    </row>
    <row r="339" spans="1:16" ht="13.5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03"/>
      <c r="M339" s="104"/>
      <c r="N339" s="104"/>
      <c r="O339" s="104"/>
      <c r="P339" s="104"/>
    </row>
    <row r="340" spans="1:16" ht="13.5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03"/>
      <c r="M340" s="104"/>
      <c r="N340" s="104"/>
      <c r="O340" s="104"/>
      <c r="P340" s="104"/>
    </row>
    <row r="341" spans="1:16" ht="13.5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03"/>
      <c r="M341" s="104"/>
      <c r="N341" s="104"/>
      <c r="O341" s="104"/>
      <c r="P341" s="104"/>
    </row>
    <row r="342" spans="1:16" ht="13.5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03"/>
      <c r="M342" s="104"/>
      <c r="N342" s="104"/>
      <c r="O342" s="104"/>
      <c r="P342" s="104"/>
    </row>
    <row r="343" spans="1:16" ht="13.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03"/>
      <c r="M343" s="104"/>
      <c r="N343" s="104"/>
      <c r="O343" s="104"/>
      <c r="P343" s="104"/>
    </row>
    <row r="344" spans="1:16" ht="13.5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03"/>
      <c r="M344" s="104"/>
      <c r="N344" s="104"/>
      <c r="O344" s="104"/>
      <c r="P344" s="104"/>
    </row>
    <row r="345" spans="1:16" ht="13.5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03"/>
      <c r="M345" s="104"/>
      <c r="N345" s="104"/>
      <c r="O345" s="104"/>
      <c r="P345" s="104"/>
    </row>
    <row r="346" spans="1:16" ht="13.5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03"/>
      <c r="M346" s="104"/>
      <c r="N346" s="104"/>
      <c r="O346" s="104"/>
      <c r="P346" s="104"/>
    </row>
    <row r="347" spans="1:16" ht="13.5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03"/>
      <c r="M347" s="104"/>
      <c r="N347" s="104"/>
      <c r="O347" s="104"/>
      <c r="P347" s="104"/>
    </row>
    <row r="348" spans="1:16" ht="13.5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03"/>
      <c r="M348" s="104"/>
      <c r="N348" s="104"/>
      <c r="O348" s="104"/>
      <c r="P348" s="104"/>
    </row>
    <row r="349" spans="1:16" ht="13.5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03"/>
      <c r="M349" s="104"/>
      <c r="N349" s="104"/>
      <c r="O349" s="104"/>
      <c r="P349" s="104"/>
    </row>
    <row r="350" spans="1:16" ht="13.5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03"/>
      <c r="M350" s="104"/>
      <c r="N350" s="104"/>
      <c r="O350" s="104"/>
      <c r="P350" s="104"/>
    </row>
    <row r="351" spans="1:16" ht="13.5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03"/>
      <c r="M351" s="104"/>
      <c r="N351" s="104"/>
      <c r="O351" s="104"/>
      <c r="P351" s="104"/>
    </row>
    <row r="352" spans="1:16" ht="13.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03"/>
      <c r="M352" s="104"/>
      <c r="N352" s="104"/>
      <c r="O352" s="104"/>
      <c r="P352" s="104"/>
    </row>
    <row r="353" spans="1:16" ht="13.5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03"/>
      <c r="M353" s="104"/>
      <c r="N353" s="104"/>
      <c r="O353" s="104"/>
      <c r="P353" s="104"/>
    </row>
    <row r="354" spans="1:16" ht="13.5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03"/>
      <c r="M354" s="104"/>
      <c r="N354" s="104"/>
      <c r="O354" s="104"/>
      <c r="P354" s="104"/>
    </row>
    <row r="355" spans="1:16" ht="13.5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03"/>
      <c r="M355" s="104"/>
      <c r="N355" s="104"/>
      <c r="O355" s="104"/>
      <c r="P355" s="104"/>
    </row>
    <row r="356" spans="1:16" ht="13.5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03"/>
      <c r="M356" s="104"/>
      <c r="N356" s="104"/>
      <c r="O356" s="104"/>
      <c r="P356" s="104"/>
    </row>
    <row r="357" spans="1:16" ht="13.5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03"/>
      <c r="M357" s="104"/>
      <c r="N357" s="104"/>
      <c r="O357" s="104"/>
      <c r="P357" s="104"/>
    </row>
    <row r="358" spans="1:16" ht="13.5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03"/>
      <c r="M358" s="104"/>
      <c r="N358" s="104"/>
      <c r="O358" s="104"/>
      <c r="P358" s="104"/>
    </row>
    <row r="359" spans="1:16" ht="13.5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03"/>
      <c r="M359" s="104"/>
      <c r="N359" s="104"/>
      <c r="O359" s="104"/>
      <c r="P359" s="104"/>
    </row>
    <row r="360" spans="1:16" ht="13.5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03"/>
      <c r="M360" s="104"/>
      <c r="N360" s="104"/>
      <c r="O360" s="104"/>
      <c r="P360" s="104"/>
    </row>
    <row r="361" spans="1:16" ht="13.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03"/>
      <c r="M361" s="104"/>
      <c r="N361" s="104"/>
      <c r="O361" s="104"/>
      <c r="P361" s="104"/>
    </row>
    <row r="362" spans="1:16" ht="13.5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03"/>
      <c r="M362" s="104"/>
      <c r="N362" s="104"/>
      <c r="O362" s="104"/>
      <c r="P362" s="104"/>
    </row>
    <row r="363" spans="1:16" ht="13.5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03"/>
      <c r="M363" s="104"/>
      <c r="N363" s="104"/>
      <c r="O363" s="104"/>
      <c r="P363" s="104"/>
    </row>
    <row r="364" spans="1:16" ht="13.5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03"/>
      <c r="M364" s="104"/>
      <c r="N364" s="104"/>
      <c r="O364" s="104"/>
      <c r="P364" s="104"/>
    </row>
    <row r="365" spans="1:16" ht="13.5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03"/>
      <c r="M365" s="104"/>
      <c r="N365" s="104"/>
      <c r="O365" s="104"/>
      <c r="P365" s="104"/>
    </row>
    <row r="366" spans="1:16" ht="13.5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03"/>
      <c r="M366" s="104"/>
      <c r="N366" s="104"/>
      <c r="O366" s="104"/>
      <c r="P366" s="104"/>
    </row>
    <row r="367" spans="1:16" ht="13.5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03"/>
      <c r="M367" s="104"/>
      <c r="N367" s="104"/>
      <c r="O367" s="104"/>
      <c r="P367" s="104"/>
    </row>
    <row r="368" spans="1:16" ht="13.5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03"/>
      <c r="M368" s="104"/>
      <c r="N368" s="104"/>
      <c r="O368" s="104"/>
      <c r="P368" s="104"/>
    </row>
    <row r="369" spans="1:16" ht="13.5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03"/>
      <c r="M369" s="104"/>
      <c r="N369" s="104"/>
      <c r="O369" s="104"/>
      <c r="P369" s="104"/>
    </row>
    <row r="370" spans="1:16" ht="13.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03"/>
      <c r="M370" s="104"/>
      <c r="N370" s="104"/>
      <c r="O370" s="104"/>
      <c r="P370" s="104"/>
    </row>
    <row r="371" spans="1:16" ht="13.5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03"/>
      <c r="M371" s="104"/>
      <c r="N371" s="104"/>
      <c r="O371" s="104"/>
      <c r="P371" s="104"/>
    </row>
    <row r="372" spans="1:16" ht="13.5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03"/>
      <c r="M372" s="104"/>
      <c r="N372" s="104"/>
      <c r="O372" s="104"/>
      <c r="P372" s="104"/>
    </row>
    <row r="373" spans="1:16" ht="13.5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03"/>
      <c r="M373" s="104"/>
      <c r="N373" s="104"/>
      <c r="O373" s="104"/>
      <c r="P373" s="104"/>
    </row>
    <row r="374" spans="1:16" ht="13.5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03"/>
      <c r="M374" s="104"/>
      <c r="N374" s="104"/>
      <c r="O374" s="104"/>
      <c r="P374" s="104"/>
    </row>
    <row r="375" spans="1:16" ht="13.5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03"/>
      <c r="M375" s="104"/>
      <c r="N375" s="104"/>
      <c r="O375" s="104"/>
      <c r="P375" s="104"/>
    </row>
    <row r="376" spans="1:16" ht="13.5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03"/>
      <c r="M376" s="104"/>
      <c r="N376" s="104"/>
      <c r="O376" s="104"/>
      <c r="P376" s="104"/>
    </row>
    <row r="377" spans="1:16" ht="13.5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03"/>
      <c r="M377" s="104"/>
      <c r="N377" s="104"/>
      <c r="O377" s="104"/>
      <c r="P377" s="104"/>
    </row>
    <row r="378" spans="1:16" ht="13.5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03"/>
      <c r="M378" s="104"/>
      <c r="N378" s="104"/>
      <c r="O378" s="104"/>
      <c r="P378" s="104"/>
    </row>
    <row r="379" spans="1:16" ht="13.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03"/>
      <c r="M379" s="104"/>
      <c r="N379" s="104"/>
      <c r="O379" s="104"/>
      <c r="P379" s="104"/>
    </row>
    <row r="380" spans="1:16" ht="13.5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03"/>
      <c r="M380" s="104"/>
      <c r="N380" s="104"/>
      <c r="O380" s="104"/>
      <c r="P380" s="104"/>
    </row>
    <row r="381" spans="1:16" ht="13.5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03"/>
      <c r="M381" s="104"/>
      <c r="N381" s="104"/>
      <c r="O381" s="104"/>
      <c r="P381" s="104"/>
    </row>
    <row r="382" spans="1:16" ht="13.5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03"/>
      <c r="M382" s="104"/>
      <c r="N382" s="104"/>
      <c r="O382" s="104"/>
      <c r="P382" s="104"/>
    </row>
    <row r="383" spans="1:16" ht="13.5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03"/>
      <c r="M383" s="104"/>
      <c r="N383" s="104"/>
      <c r="O383" s="104"/>
      <c r="P383" s="104"/>
    </row>
    <row r="384" spans="1:16" ht="13.5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03"/>
      <c r="M384" s="104"/>
      <c r="N384" s="104"/>
      <c r="O384" s="104"/>
      <c r="P384" s="104"/>
    </row>
    <row r="385" spans="1:16" ht="13.5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03"/>
      <c r="M385" s="104"/>
      <c r="N385" s="104"/>
      <c r="O385" s="104"/>
      <c r="P385" s="104"/>
    </row>
    <row r="386" spans="1:16" ht="13.5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03"/>
      <c r="M386" s="104"/>
      <c r="N386" s="104"/>
      <c r="O386" s="104"/>
      <c r="P386" s="104"/>
    </row>
    <row r="387" spans="1:16" ht="13.5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03"/>
      <c r="M387" s="104"/>
      <c r="N387" s="104"/>
      <c r="O387" s="104"/>
      <c r="P387" s="104"/>
    </row>
    <row r="388" spans="1:16" ht="13.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03"/>
      <c r="M388" s="104"/>
      <c r="N388" s="104"/>
      <c r="O388" s="104"/>
      <c r="P388" s="104"/>
    </row>
    <row r="389" spans="1:16" ht="13.5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03"/>
      <c r="M389" s="104"/>
      <c r="N389" s="104"/>
      <c r="O389" s="104"/>
      <c r="P389" s="104"/>
    </row>
    <row r="390" spans="1:16" ht="13.5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03"/>
      <c r="M390" s="104"/>
      <c r="N390" s="104"/>
      <c r="O390" s="104"/>
      <c r="P390" s="104"/>
    </row>
    <row r="391" spans="1:16" ht="13.5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03"/>
      <c r="M391" s="104"/>
      <c r="N391" s="104"/>
      <c r="O391" s="104"/>
      <c r="P391" s="104"/>
    </row>
    <row r="392" spans="1:16" ht="13.5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03"/>
      <c r="M392" s="104"/>
      <c r="N392" s="104"/>
      <c r="O392" s="104"/>
      <c r="P392" s="104"/>
    </row>
    <row r="393" spans="1:16" ht="13.5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03"/>
      <c r="M393" s="104"/>
      <c r="N393" s="104"/>
      <c r="O393" s="104"/>
      <c r="P393" s="104"/>
    </row>
    <row r="394" spans="1:16" ht="13.5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03"/>
      <c r="M394" s="104"/>
      <c r="N394" s="104"/>
      <c r="O394" s="104"/>
      <c r="P394" s="104"/>
    </row>
    <row r="395" spans="1:16" ht="13.5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03"/>
      <c r="M395" s="104"/>
      <c r="N395" s="104"/>
      <c r="O395" s="104"/>
      <c r="P395" s="104"/>
    </row>
    <row r="396" spans="1:16" ht="13.5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03"/>
      <c r="M396" s="104"/>
      <c r="N396" s="104"/>
      <c r="O396" s="104"/>
      <c r="P396" s="104"/>
    </row>
    <row r="397" spans="1:16" ht="13.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03"/>
      <c r="M397" s="104"/>
      <c r="N397" s="104"/>
      <c r="O397" s="104"/>
      <c r="P397" s="104"/>
    </row>
    <row r="398" spans="1:16" ht="13.5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03"/>
      <c r="M398" s="104"/>
      <c r="N398" s="104"/>
      <c r="O398" s="104"/>
      <c r="P398" s="104"/>
    </row>
    <row r="399" spans="1:16" ht="13.5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03"/>
      <c r="M399" s="104"/>
      <c r="N399" s="104"/>
      <c r="O399" s="104"/>
      <c r="P399" s="104"/>
    </row>
    <row r="400" spans="1:16" ht="13.5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03"/>
      <c r="M400" s="104"/>
      <c r="N400" s="104"/>
      <c r="O400" s="104"/>
      <c r="P400" s="104"/>
    </row>
    <row r="401" spans="1:16" ht="13.5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03"/>
      <c r="M401" s="104"/>
      <c r="N401" s="104"/>
      <c r="O401" s="104"/>
      <c r="P401" s="104"/>
    </row>
    <row r="402" spans="1:16" ht="13.5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03"/>
      <c r="M402" s="104"/>
      <c r="N402" s="104"/>
      <c r="O402" s="104"/>
      <c r="P402" s="104"/>
    </row>
    <row r="403" spans="1:16" ht="13.5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03"/>
      <c r="M403" s="104"/>
      <c r="N403" s="104"/>
      <c r="O403" s="104"/>
      <c r="P403" s="104"/>
    </row>
    <row r="404" spans="1:16" ht="13.5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03"/>
      <c r="M404" s="104"/>
      <c r="N404" s="104"/>
      <c r="O404" s="104"/>
      <c r="P404" s="104"/>
    </row>
    <row r="405" spans="1:16" ht="13.5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03"/>
      <c r="M405" s="104"/>
      <c r="N405" s="104"/>
      <c r="O405" s="104"/>
      <c r="P405" s="104"/>
    </row>
    <row r="406" spans="1:16" ht="13.5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03"/>
      <c r="M406" s="104"/>
      <c r="N406" s="104"/>
      <c r="O406" s="104"/>
      <c r="P406" s="104"/>
    </row>
    <row r="407" spans="1:16" ht="13.5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03"/>
      <c r="M407" s="104"/>
      <c r="N407" s="104"/>
      <c r="O407" s="104"/>
      <c r="P407" s="104"/>
    </row>
    <row r="408" spans="1:16" ht="13.5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03"/>
      <c r="M408" s="104"/>
      <c r="N408" s="104"/>
      <c r="O408" s="104"/>
      <c r="P408" s="104"/>
    </row>
    <row r="409" spans="1:16" ht="13.5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03"/>
      <c r="M409" s="104"/>
      <c r="N409" s="104"/>
      <c r="O409" s="104"/>
      <c r="P409" s="104"/>
    </row>
    <row r="410" spans="1:16" ht="13.5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03"/>
      <c r="M410" s="104"/>
      <c r="N410" s="104"/>
      <c r="O410" s="104"/>
      <c r="P410" s="104"/>
    </row>
    <row r="411" spans="1:16" ht="13.5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03"/>
      <c r="M411" s="104"/>
      <c r="N411" s="104"/>
      <c r="O411" s="104"/>
      <c r="P411" s="104"/>
    </row>
    <row r="412" spans="1:16" ht="13.5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03"/>
      <c r="M412" s="104"/>
      <c r="N412" s="104"/>
      <c r="O412" s="104"/>
      <c r="P412" s="104"/>
    </row>
    <row r="413" spans="1:16" ht="13.5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03"/>
      <c r="M413" s="104"/>
      <c r="N413" s="104"/>
      <c r="O413" s="104"/>
      <c r="P413" s="104"/>
    </row>
    <row r="414" spans="1:16" ht="13.5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03"/>
      <c r="M414" s="104"/>
      <c r="N414" s="104"/>
      <c r="O414" s="104"/>
      <c r="P414" s="104"/>
    </row>
    <row r="415" spans="1:16" ht="13.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03"/>
      <c r="M415" s="104"/>
      <c r="N415" s="104"/>
      <c r="O415" s="104"/>
      <c r="P415" s="104"/>
    </row>
    <row r="416" spans="1:16" ht="13.5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03"/>
      <c r="M416" s="104"/>
      <c r="N416" s="104"/>
      <c r="O416" s="104"/>
      <c r="P416" s="104"/>
    </row>
    <row r="417" spans="1:16" ht="13.5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03"/>
      <c r="M417" s="104"/>
      <c r="N417" s="104"/>
      <c r="O417" s="104"/>
      <c r="P417" s="104"/>
    </row>
    <row r="418" spans="1:16" ht="13.5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03"/>
      <c r="M418" s="104"/>
      <c r="N418" s="104"/>
      <c r="O418" s="104"/>
      <c r="P418" s="104"/>
    </row>
    <row r="419" spans="1:16" ht="13.5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03"/>
      <c r="M419" s="104"/>
      <c r="N419" s="104"/>
      <c r="O419" s="104"/>
      <c r="P419" s="104"/>
    </row>
    <row r="420" spans="1:16" ht="13.5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03"/>
      <c r="M420" s="104"/>
      <c r="N420" s="104"/>
      <c r="O420" s="104"/>
      <c r="P420" s="104"/>
    </row>
    <row r="421" spans="1:16" ht="13.5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03"/>
      <c r="M421" s="104"/>
      <c r="N421" s="104"/>
      <c r="O421" s="104"/>
      <c r="P421" s="104"/>
    </row>
    <row r="422" spans="1:16" ht="13.5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03"/>
      <c r="M422" s="104"/>
      <c r="N422" s="104"/>
      <c r="O422" s="104"/>
      <c r="P422" s="104"/>
    </row>
    <row r="423" spans="1:16" ht="13.5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03"/>
      <c r="M423" s="104"/>
      <c r="N423" s="104"/>
      <c r="O423" s="104"/>
      <c r="P423" s="104"/>
    </row>
    <row r="424" spans="1:16" ht="13.5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03"/>
      <c r="M424" s="104"/>
      <c r="N424" s="104"/>
      <c r="O424" s="104"/>
      <c r="P424" s="104"/>
    </row>
    <row r="425" spans="1:16" ht="13.5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03"/>
      <c r="M425" s="104"/>
      <c r="N425" s="104"/>
      <c r="O425" s="104"/>
      <c r="P425" s="104"/>
    </row>
    <row r="426" spans="1:16" ht="13.5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03"/>
      <c r="M426" s="104"/>
      <c r="N426" s="104"/>
      <c r="O426" s="104"/>
      <c r="P426" s="104"/>
    </row>
    <row r="427" spans="1:16" ht="13.5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03"/>
      <c r="M427" s="104"/>
      <c r="N427" s="104"/>
      <c r="O427" s="104"/>
      <c r="P427" s="104"/>
    </row>
    <row r="428" spans="1:16" ht="13.5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03"/>
      <c r="M428" s="104"/>
      <c r="N428" s="104"/>
      <c r="O428" s="104"/>
      <c r="P428" s="104"/>
    </row>
    <row r="429" spans="1:16" ht="13.5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03"/>
      <c r="M429" s="104"/>
      <c r="N429" s="104"/>
      <c r="O429" s="104"/>
      <c r="P429" s="104"/>
    </row>
    <row r="430" spans="1:16" ht="13.5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03"/>
      <c r="M430" s="104"/>
      <c r="N430" s="104"/>
      <c r="O430" s="104"/>
      <c r="P430" s="104"/>
    </row>
    <row r="431" spans="1:16" ht="13.5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03"/>
      <c r="M431" s="104"/>
      <c r="N431" s="104"/>
      <c r="O431" s="104"/>
      <c r="P431" s="104"/>
    </row>
    <row r="432" spans="1:16" ht="13.5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03"/>
      <c r="M432" s="104"/>
      <c r="N432" s="104"/>
      <c r="O432" s="104"/>
      <c r="P432" s="104"/>
    </row>
    <row r="433" spans="1:16" ht="13.5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03"/>
      <c r="M433" s="104"/>
      <c r="N433" s="104"/>
      <c r="O433" s="104"/>
      <c r="P433" s="104"/>
    </row>
    <row r="434" spans="1:16" ht="13.5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03"/>
      <c r="M434" s="104"/>
      <c r="N434" s="104"/>
      <c r="O434" s="104"/>
      <c r="P434" s="104"/>
    </row>
    <row r="435" spans="1:16" ht="13.5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03"/>
      <c r="M435" s="104"/>
      <c r="N435" s="104"/>
      <c r="O435" s="104"/>
      <c r="P435" s="104"/>
    </row>
    <row r="436" spans="1:16" ht="13.5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03"/>
      <c r="M436" s="104"/>
      <c r="N436" s="104"/>
      <c r="O436" s="104"/>
      <c r="P436" s="104"/>
    </row>
    <row r="437" spans="1:16" ht="13.5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03"/>
      <c r="M437" s="104"/>
      <c r="N437" s="104"/>
      <c r="O437" s="104"/>
      <c r="P437" s="104"/>
    </row>
    <row r="438" spans="1:16" ht="13.5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03"/>
      <c r="M438" s="104"/>
      <c r="N438" s="104"/>
      <c r="O438" s="104"/>
      <c r="P438" s="104"/>
    </row>
    <row r="439" spans="1:16" ht="13.5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03"/>
      <c r="M439" s="104"/>
      <c r="N439" s="104"/>
      <c r="O439" s="104"/>
      <c r="P439" s="104"/>
    </row>
    <row r="440" spans="1:16" ht="13.5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03"/>
      <c r="M440" s="104"/>
      <c r="N440" s="104"/>
      <c r="O440" s="104"/>
      <c r="P440" s="104"/>
    </row>
    <row r="441" spans="1:16" ht="13.5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03"/>
      <c r="M441" s="104"/>
      <c r="N441" s="104"/>
      <c r="O441" s="104"/>
      <c r="P441" s="104"/>
    </row>
    <row r="442" spans="1:16" ht="13.5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03"/>
      <c r="M442" s="104"/>
      <c r="N442" s="104"/>
      <c r="O442" s="104"/>
      <c r="P442" s="104"/>
    </row>
    <row r="443" spans="1:16" ht="13.5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03"/>
      <c r="M443" s="104"/>
      <c r="N443" s="104"/>
      <c r="O443" s="104"/>
      <c r="P443" s="104"/>
    </row>
    <row r="444" spans="1:16" ht="13.5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03"/>
      <c r="M444" s="104"/>
      <c r="N444" s="104"/>
      <c r="O444" s="104"/>
      <c r="P444" s="104"/>
    </row>
    <row r="445" spans="1:16" ht="13.5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03"/>
      <c r="M445" s="104"/>
      <c r="N445" s="104"/>
      <c r="O445" s="104"/>
      <c r="P445" s="104"/>
    </row>
    <row r="446" spans="1:16" ht="13.5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03"/>
      <c r="M446" s="104"/>
      <c r="N446" s="104"/>
      <c r="O446" s="104"/>
      <c r="P446" s="104"/>
    </row>
    <row r="447" spans="1:16" ht="13.5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03"/>
      <c r="M447" s="104"/>
      <c r="N447" s="104"/>
      <c r="O447" s="104"/>
      <c r="P447" s="104"/>
    </row>
    <row r="448" spans="1:16" ht="13.5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03"/>
      <c r="M448" s="104"/>
      <c r="N448" s="104"/>
      <c r="O448" s="104"/>
      <c r="P448" s="104"/>
    </row>
    <row r="449" spans="1:16" ht="13.5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03"/>
      <c r="M449" s="104"/>
      <c r="N449" s="104"/>
      <c r="O449" s="104"/>
      <c r="P449" s="104"/>
    </row>
    <row r="450" spans="1:16" ht="13.5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03"/>
      <c r="M450" s="104"/>
      <c r="N450" s="104"/>
      <c r="O450" s="104"/>
      <c r="P450" s="104"/>
    </row>
    <row r="451" spans="1:16" ht="13.5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03"/>
      <c r="M451" s="104"/>
      <c r="N451" s="104"/>
      <c r="O451" s="104"/>
      <c r="P451" s="104"/>
    </row>
    <row r="452" spans="1:16" ht="13.5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03"/>
      <c r="M452" s="104"/>
      <c r="N452" s="104"/>
      <c r="O452" s="104"/>
      <c r="P452" s="104"/>
    </row>
    <row r="453" spans="1:16" ht="13.5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03"/>
      <c r="M453" s="104"/>
      <c r="N453" s="104"/>
      <c r="O453" s="104"/>
      <c r="P453" s="104"/>
    </row>
    <row r="454" spans="1:16" ht="13.5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03"/>
      <c r="M454" s="104"/>
      <c r="N454" s="104"/>
      <c r="O454" s="104"/>
      <c r="P454" s="104"/>
    </row>
    <row r="455" spans="1:16" ht="13.5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03"/>
      <c r="M455" s="104"/>
      <c r="N455" s="104"/>
      <c r="O455" s="104"/>
      <c r="P455" s="104"/>
    </row>
    <row r="456" spans="1:16" ht="13.5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03"/>
      <c r="M456" s="104"/>
      <c r="N456" s="104"/>
      <c r="O456" s="104"/>
      <c r="P456" s="104"/>
    </row>
    <row r="457" spans="1:16" ht="13.5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03"/>
      <c r="M457" s="104"/>
      <c r="N457" s="104"/>
      <c r="O457" s="104"/>
      <c r="P457" s="104"/>
    </row>
    <row r="458" spans="1:16" ht="13.5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03"/>
      <c r="M458" s="104"/>
      <c r="N458" s="104"/>
      <c r="O458" s="104"/>
      <c r="P458" s="104"/>
    </row>
    <row r="459" spans="1:16" ht="13.5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03"/>
      <c r="M459" s="104"/>
      <c r="N459" s="104"/>
      <c r="O459" s="104"/>
      <c r="P459" s="104"/>
    </row>
    <row r="460" spans="1:16" ht="13.5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03"/>
      <c r="M460" s="104"/>
      <c r="N460" s="104"/>
      <c r="O460" s="104"/>
      <c r="P460" s="104"/>
    </row>
    <row r="461" spans="1:16" ht="13.5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03"/>
      <c r="M461" s="104"/>
      <c r="N461" s="104"/>
      <c r="O461" s="104"/>
      <c r="P461" s="104"/>
    </row>
    <row r="462" spans="1:16" ht="13.5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03"/>
      <c r="M462" s="104"/>
      <c r="N462" s="104"/>
      <c r="O462" s="104"/>
      <c r="P462" s="104"/>
    </row>
    <row r="463" spans="1:16" ht="13.5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03"/>
      <c r="M463" s="104"/>
      <c r="N463" s="104"/>
      <c r="O463" s="104"/>
      <c r="P463" s="104"/>
    </row>
    <row r="464" spans="1:16" ht="13.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03"/>
      <c r="M464" s="104"/>
      <c r="N464" s="104"/>
      <c r="O464" s="104"/>
      <c r="P464" s="104"/>
    </row>
    <row r="465" spans="1:16" ht="13.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03"/>
      <c r="M465" s="104"/>
      <c r="N465" s="104"/>
      <c r="O465" s="104"/>
      <c r="P465" s="104"/>
    </row>
    <row r="466" spans="1:16" ht="13.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03"/>
      <c r="M466" s="104"/>
      <c r="N466" s="104"/>
      <c r="O466" s="104"/>
      <c r="P466" s="104"/>
    </row>
    <row r="467" spans="1:16" ht="13.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03"/>
      <c r="M467" s="104"/>
      <c r="N467" s="104"/>
      <c r="O467" s="104"/>
      <c r="P467" s="104"/>
    </row>
    <row r="468" spans="1:16" ht="13.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03"/>
      <c r="M468" s="104"/>
      <c r="N468" s="104"/>
      <c r="O468" s="104"/>
      <c r="P468" s="104"/>
    </row>
    <row r="469" spans="1:16" ht="13.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03"/>
      <c r="M469" s="104"/>
      <c r="N469" s="104"/>
      <c r="O469" s="104"/>
      <c r="P469" s="104"/>
    </row>
    <row r="470" spans="1:16" ht="13.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03"/>
      <c r="M470" s="104"/>
      <c r="N470" s="104"/>
      <c r="O470" s="104"/>
      <c r="P470" s="104"/>
    </row>
    <row r="471" spans="1:16" ht="13.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03"/>
      <c r="M471" s="104"/>
      <c r="N471" s="104"/>
      <c r="O471" s="104"/>
      <c r="P471" s="104"/>
    </row>
    <row r="472" spans="1:16" ht="13.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03"/>
      <c r="M472" s="104"/>
      <c r="N472" s="104"/>
      <c r="O472" s="104"/>
      <c r="P472" s="104"/>
    </row>
    <row r="473" spans="1:16" ht="13.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03"/>
      <c r="M473" s="104"/>
      <c r="N473" s="104"/>
      <c r="O473" s="104"/>
      <c r="P473" s="104"/>
    </row>
    <row r="474" spans="1:16" ht="13.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03"/>
      <c r="M474" s="104"/>
      <c r="N474" s="104"/>
      <c r="O474" s="104"/>
      <c r="P474" s="104"/>
    </row>
    <row r="475" spans="1:16" ht="13.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03"/>
      <c r="M475" s="104"/>
      <c r="N475" s="104"/>
      <c r="O475" s="104"/>
      <c r="P475" s="104"/>
    </row>
    <row r="476" spans="1:16" ht="13.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03"/>
      <c r="M476" s="104"/>
      <c r="N476" s="104"/>
      <c r="O476" s="104"/>
      <c r="P476" s="104"/>
    </row>
    <row r="477" spans="1:16" ht="13.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03"/>
      <c r="M477" s="104"/>
      <c r="N477" s="104"/>
      <c r="O477" s="104"/>
      <c r="P477" s="104"/>
    </row>
    <row r="478" spans="1:16" ht="13.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03"/>
      <c r="M478" s="104"/>
      <c r="N478" s="104"/>
      <c r="O478" s="104"/>
      <c r="P478" s="104"/>
    </row>
    <row r="479" spans="1:16" ht="13.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03"/>
      <c r="M479" s="104"/>
      <c r="N479" s="104"/>
      <c r="O479" s="104"/>
      <c r="P479" s="104"/>
    </row>
    <row r="480" spans="1:16" ht="13.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03"/>
      <c r="M480" s="104"/>
      <c r="N480" s="104"/>
      <c r="O480" s="104"/>
      <c r="P480" s="104"/>
    </row>
    <row r="481" spans="1:16" ht="13.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03"/>
      <c r="M481" s="104"/>
      <c r="N481" s="104"/>
      <c r="O481" s="104"/>
      <c r="P481" s="104"/>
    </row>
    <row r="482" spans="1:16" ht="13.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03"/>
      <c r="M482" s="104"/>
      <c r="N482" s="104"/>
      <c r="O482" s="104"/>
      <c r="P482" s="104"/>
    </row>
    <row r="483" spans="1:16" ht="13.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03"/>
      <c r="M483" s="104"/>
      <c r="N483" s="104"/>
      <c r="O483" s="104"/>
      <c r="P483" s="104"/>
    </row>
    <row r="484" spans="1:16" ht="13.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03"/>
      <c r="M484" s="104"/>
      <c r="N484" s="104"/>
      <c r="O484" s="104"/>
      <c r="P484" s="104"/>
    </row>
    <row r="485" spans="1:16" ht="13.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03"/>
      <c r="M485" s="104"/>
      <c r="N485" s="104"/>
      <c r="O485" s="104"/>
      <c r="P485" s="104"/>
    </row>
    <row r="486" spans="1:16" ht="13.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03"/>
      <c r="M486" s="104"/>
      <c r="N486" s="104"/>
      <c r="O486" s="104"/>
      <c r="P486" s="104"/>
    </row>
    <row r="487" spans="1:16" ht="13.5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03"/>
      <c r="M487" s="104"/>
      <c r="N487" s="104"/>
      <c r="O487" s="104"/>
      <c r="P487" s="104"/>
    </row>
    <row r="488" spans="1:16" ht="13.5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03"/>
      <c r="M488" s="104"/>
      <c r="N488" s="104"/>
      <c r="O488" s="104"/>
      <c r="P488" s="104"/>
    </row>
    <row r="489" spans="1:16" ht="13.5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03"/>
      <c r="M489" s="104"/>
      <c r="N489" s="104"/>
      <c r="O489" s="104"/>
      <c r="P489" s="104"/>
    </row>
    <row r="490" spans="1:16" ht="13.5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03"/>
      <c r="M490" s="104"/>
      <c r="N490" s="104"/>
      <c r="O490" s="104"/>
      <c r="P490" s="104"/>
    </row>
    <row r="491" spans="1:16" ht="13.5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03"/>
      <c r="M491" s="104"/>
      <c r="N491" s="104"/>
      <c r="O491" s="104"/>
      <c r="P491" s="104"/>
    </row>
    <row r="492" spans="1:16" ht="13.5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03"/>
      <c r="M492" s="104"/>
      <c r="N492" s="104"/>
      <c r="O492" s="104"/>
      <c r="P492" s="104"/>
    </row>
    <row r="493" spans="1:16" ht="13.5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03"/>
      <c r="M493" s="104"/>
      <c r="N493" s="104"/>
      <c r="O493" s="104"/>
      <c r="P493" s="104"/>
    </row>
    <row r="494" spans="1:16" ht="13.5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03"/>
      <c r="M494" s="104"/>
      <c r="N494" s="104"/>
      <c r="O494" s="104"/>
      <c r="P494" s="104"/>
    </row>
    <row r="495" spans="1:16" ht="13.5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03"/>
      <c r="M495" s="104"/>
      <c r="N495" s="104"/>
      <c r="O495" s="104"/>
      <c r="P495" s="104"/>
    </row>
    <row r="496" spans="1:16" ht="13.5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03"/>
      <c r="M496" s="104"/>
      <c r="N496" s="104"/>
      <c r="O496" s="104"/>
      <c r="P496" s="104"/>
    </row>
    <row r="497" spans="1:16" ht="13.5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03"/>
      <c r="M497" s="104"/>
      <c r="N497" s="104"/>
      <c r="O497" s="104"/>
      <c r="P497" s="104"/>
    </row>
    <row r="498" spans="1:16" ht="13.5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03"/>
      <c r="M498" s="104"/>
      <c r="N498" s="104"/>
      <c r="O498" s="104"/>
      <c r="P498" s="104"/>
    </row>
    <row r="499" spans="1:16" ht="13.5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03"/>
      <c r="M499" s="104"/>
      <c r="N499" s="104"/>
      <c r="O499" s="104"/>
      <c r="P499" s="104"/>
    </row>
    <row r="500" spans="1:16" ht="13.5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03"/>
      <c r="M500" s="104"/>
      <c r="N500" s="104"/>
      <c r="O500" s="104"/>
      <c r="P500" s="104"/>
    </row>
    <row r="501" spans="1:16" ht="13.5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03"/>
      <c r="M501" s="104"/>
      <c r="N501" s="104"/>
      <c r="O501" s="104"/>
      <c r="P501" s="104"/>
    </row>
    <row r="502" spans="1:16" ht="13.5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03"/>
      <c r="M502" s="104"/>
      <c r="N502" s="104"/>
      <c r="O502" s="104"/>
      <c r="P502" s="104"/>
    </row>
    <row r="503" spans="1:16" ht="13.5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03"/>
      <c r="M503" s="104"/>
      <c r="N503" s="104"/>
      <c r="O503" s="104"/>
      <c r="P503" s="104"/>
    </row>
    <row r="504" spans="1:16" ht="13.5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03"/>
      <c r="M504" s="104"/>
      <c r="N504" s="104"/>
      <c r="O504" s="104"/>
      <c r="P504" s="104"/>
    </row>
    <row r="505" spans="1:16" ht="13.5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03"/>
      <c r="M505" s="104"/>
      <c r="N505" s="104"/>
      <c r="O505" s="104"/>
      <c r="P505" s="104"/>
    </row>
    <row r="506" spans="1:16" ht="13.5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03"/>
      <c r="M506" s="104"/>
      <c r="N506" s="104"/>
      <c r="O506" s="104"/>
      <c r="P506" s="104"/>
    </row>
    <row r="507" spans="1:16" ht="13.5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03"/>
      <c r="M507" s="104"/>
      <c r="N507" s="104"/>
      <c r="O507" s="104"/>
      <c r="P507" s="104"/>
    </row>
    <row r="508" spans="1:16" ht="13.5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03"/>
      <c r="M508" s="104"/>
      <c r="N508" s="104"/>
      <c r="O508" s="104"/>
      <c r="P508" s="104"/>
    </row>
    <row r="509" spans="1:16" ht="13.5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03"/>
      <c r="M509" s="104"/>
      <c r="N509" s="104"/>
      <c r="O509" s="104"/>
      <c r="P509" s="104"/>
    </row>
    <row r="510" spans="1:16" ht="13.5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03"/>
      <c r="M510" s="104"/>
      <c r="N510" s="104"/>
      <c r="O510" s="104"/>
      <c r="P510" s="104"/>
    </row>
    <row r="511" spans="1:16" ht="13.5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03"/>
      <c r="M511" s="104"/>
      <c r="N511" s="104"/>
      <c r="O511" s="104"/>
      <c r="P511" s="104"/>
    </row>
    <row r="512" spans="1:16" ht="13.5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03"/>
      <c r="M512" s="104"/>
      <c r="N512" s="104"/>
      <c r="O512" s="104"/>
      <c r="P512" s="104"/>
    </row>
    <row r="513" spans="1:16" ht="13.5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03"/>
      <c r="M513" s="104"/>
      <c r="N513" s="104"/>
      <c r="O513" s="104"/>
      <c r="P513" s="104"/>
    </row>
    <row r="514" spans="1:16" ht="13.5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03"/>
      <c r="M514" s="104"/>
      <c r="N514" s="104"/>
      <c r="O514" s="104"/>
      <c r="P514" s="104"/>
    </row>
    <row r="515" spans="1:16" ht="13.5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03"/>
      <c r="M515" s="104"/>
      <c r="N515" s="104"/>
      <c r="O515" s="104"/>
      <c r="P515" s="104"/>
    </row>
    <row r="516" spans="1:16" ht="13.5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03"/>
      <c r="M516" s="104"/>
      <c r="N516" s="104"/>
      <c r="O516" s="104"/>
      <c r="P516" s="104"/>
    </row>
    <row r="517" spans="1:16" ht="13.5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03"/>
      <c r="M517" s="104"/>
      <c r="N517" s="104"/>
      <c r="O517" s="104"/>
      <c r="P517" s="104"/>
    </row>
    <row r="518" spans="1:16" ht="13.5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03"/>
      <c r="M518" s="104"/>
      <c r="N518" s="104"/>
      <c r="O518" s="104"/>
      <c r="P518" s="104"/>
    </row>
    <row r="519" spans="1:16" ht="13.5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03"/>
      <c r="M519" s="104"/>
      <c r="N519" s="104"/>
      <c r="O519" s="104"/>
      <c r="P519" s="104"/>
    </row>
    <row r="520" spans="1:16" ht="13.5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03"/>
      <c r="M520" s="104"/>
      <c r="N520" s="104"/>
      <c r="O520" s="104"/>
      <c r="P520" s="104"/>
    </row>
    <row r="521" spans="1:16" ht="13.5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03"/>
      <c r="M521" s="104"/>
      <c r="N521" s="104"/>
      <c r="O521" s="104"/>
      <c r="P521" s="104"/>
    </row>
    <row r="522" spans="1:16" ht="13.5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03"/>
      <c r="M522" s="104"/>
      <c r="N522" s="104"/>
      <c r="O522" s="104"/>
      <c r="P522" s="104"/>
    </row>
    <row r="523" spans="1:16" ht="13.5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03"/>
      <c r="M523" s="104"/>
      <c r="N523" s="104"/>
      <c r="O523" s="104"/>
      <c r="P523" s="104"/>
    </row>
    <row r="524" spans="1:16" ht="13.5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03"/>
      <c r="M524" s="104"/>
      <c r="N524" s="104"/>
      <c r="O524" s="104"/>
      <c r="P524" s="104"/>
    </row>
    <row r="525" spans="1:16" ht="13.5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03"/>
      <c r="M525" s="104"/>
      <c r="N525" s="104"/>
      <c r="O525" s="104"/>
      <c r="P525" s="104"/>
    </row>
    <row r="526" spans="1:16" ht="13.5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03"/>
      <c r="M526" s="104"/>
      <c r="N526" s="104"/>
      <c r="O526" s="104"/>
      <c r="P526" s="104"/>
    </row>
    <row r="527" spans="1:16" ht="13.5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03"/>
      <c r="M527" s="104"/>
      <c r="N527" s="104"/>
      <c r="O527" s="104"/>
      <c r="P527" s="104"/>
    </row>
    <row r="528" spans="1:16" ht="13.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11"/>
    </row>
    <row r="529" spans="1:12" ht="13.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11"/>
    </row>
    <row r="530" spans="1:12" ht="13.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11"/>
    </row>
    <row r="531" spans="1:12" ht="13.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11"/>
    </row>
    <row r="532" spans="1:12" ht="13.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11"/>
    </row>
    <row r="533" spans="1:12" ht="13.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11"/>
    </row>
    <row r="534" spans="1:12" ht="13.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11"/>
    </row>
    <row r="535" spans="1:12" ht="13.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11"/>
    </row>
    <row r="536" spans="1:12" ht="13.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11"/>
    </row>
    <row r="537" spans="1:12" ht="13.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11"/>
    </row>
    <row r="538" spans="1:12" ht="13.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11"/>
    </row>
    <row r="539" spans="1:12" ht="13.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11"/>
    </row>
    <row r="540" spans="1:12" ht="13.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11"/>
    </row>
    <row r="541" spans="1:12" ht="13.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11"/>
    </row>
    <row r="542" spans="1:12" ht="13.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11"/>
    </row>
    <row r="543" spans="1:12" ht="13.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11"/>
    </row>
    <row r="544" spans="1:12" ht="13.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11"/>
    </row>
    <row r="545" spans="1:12" ht="13.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11"/>
    </row>
    <row r="546" spans="1:12" ht="13.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11"/>
    </row>
    <row r="547" spans="1:12" ht="13.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11"/>
    </row>
    <row r="548" spans="1:12" ht="13.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11"/>
    </row>
    <row r="549" spans="1:12" ht="13.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11"/>
    </row>
    <row r="550" spans="1:12" ht="13.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11"/>
    </row>
    <row r="551" spans="1:12" ht="13.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11"/>
    </row>
    <row r="552" spans="1:12" ht="13.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11"/>
    </row>
    <row r="553" spans="1:12" ht="13.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11"/>
    </row>
    <row r="554" spans="1:12" ht="13.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11"/>
    </row>
    <row r="555" spans="1:12" ht="13.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11"/>
    </row>
    <row r="556" spans="1:12" ht="13.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11"/>
    </row>
    <row r="557" spans="1:12" ht="13.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11"/>
    </row>
    <row r="558" spans="1:12" ht="13.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11"/>
    </row>
    <row r="559" spans="1:12" ht="13.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11"/>
    </row>
    <row r="560" spans="1:12" ht="13.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11"/>
    </row>
    <row r="561" spans="1:12" ht="13.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11"/>
    </row>
    <row r="562" spans="1:12" ht="13.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11"/>
    </row>
    <row r="563" spans="1:12" ht="13.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11"/>
    </row>
    <row r="564" spans="1:12" ht="13.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11"/>
    </row>
    <row r="565" spans="1:12" ht="13.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11"/>
    </row>
    <row r="566" spans="1:12" ht="13.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11"/>
    </row>
    <row r="567" spans="1:12" ht="13.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11"/>
    </row>
    <row r="568" spans="1:12" ht="13.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11"/>
    </row>
    <row r="569" spans="1:12" ht="13.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11"/>
    </row>
    <row r="570" spans="1:12" ht="13.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11"/>
    </row>
    <row r="571" spans="1:12" ht="13.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11"/>
    </row>
    <row r="572" spans="1:12" ht="13.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11"/>
    </row>
    <row r="573" spans="1:12" ht="13.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11"/>
    </row>
    <row r="574" spans="1:12" ht="13.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11"/>
    </row>
    <row r="575" spans="1:12" ht="13.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11"/>
    </row>
    <row r="576" spans="1:12" ht="13.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11"/>
    </row>
    <row r="577" spans="1:12" ht="13.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11"/>
    </row>
    <row r="578" spans="1:12" ht="13.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11"/>
    </row>
    <row r="579" spans="1:12" ht="13.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11"/>
    </row>
    <row r="580" spans="1:12" ht="13.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11"/>
    </row>
    <row r="581" spans="1:12" ht="13.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11"/>
    </row>
    <row r="582" spans="1:12" ht="13.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11"/>
    </row>
    <row r="583" spans="1:12" ht="13.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11"/>
    </row>
    <row r="584" spans="1:12" ht="13.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11"/>
    </row>
    <row r="585" spans="1:12" ht="13.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11"/>
    </row>
    <row r="586" spans="1:12" ht="13.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11"/>
    </row>
    <row r="587" spans="1:12" ht="13.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11"/>
    </row>
    <row r="588" spans="1:12" ht="13.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11"/>
    </row>
    <row r="589" spans="1:12" ht="13.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11"/>
    </row>
    <row r="590" spans="1:12" ht="13.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11"/>
    </row>
    <row r="591" spans="1:12" ht="13.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11"/>
    </row>
    <row r="592" spans="1:12" ht="13.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11"/>
    </row>
    <row r="593" spans="1:12" ht="13.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11"/>
    </row>
    <row r="594" spans="1:12" ht="13.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11"/>
    </row>
    <row r="595" spans="1:12" ht="13.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11"/>
    </row>
    <row r="596" spans="1:12" ht="13.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11"/>
    </row>
    <row r="597" spans="1:12" ht="13.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11"/>
    </row>
    <row r="598" spans="1:12" ht="13.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11"/>
    </row>
    <row r="599" spans="1:12" ht="13.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11"/>
    </row>
    <row r="600" spans="1:12" ht="13.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11"/>
    </row>
    <row r="601" spans="1:12" ht="13.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11"/>
    </row>
    <row r="602" spans="1:12" ht="13.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11"/>
    </row>
    <row r="603" spans="1:12" ht="13.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11"/>
    </row>
    <row r="604" spans="1:12" ht="13.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11"/>
    </row>
    <row r="605" spans="1:12" ht="13.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11"/>
    </row>
    <row r="606" spans="1:12" ht="13.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11"/>
    </row>
    <row r="607" spans="1:12" ht="13.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11"/>
    </row>
    <row r="608" spans="1:12" ht="13.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11"/>
    </row>
    <row r="609" spans="1:12" ht="13.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11"/>
    </row>
    <row r="610" spans="1:12" ht="13.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11"/>
    </row>
    <row r="611" spans="1:12" ht="13.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11"/>
    </row>
    <row r="612" spans="1:12" ht="13.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11"/>
    </row>
    <row r="613" spans="1:12" ht="13.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11"/>
    </row>
    <row r="614" spans="1:12" ht="13.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11"/>
    </row>
    <row r="615" spans="1:12" ht="13.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11"/>
    </row>
    <row r="616" spans="1:12" ht="13.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11"/>
    </row>
    <row r="617" spans="1:12" ht="13.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11"/>
    </row>
    <row r="618" spans="1:12" ht="13.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11"/>
    </row>
    <row r="619" spans="1:12" ht="13.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11"/>
    </row>
    <row r="620" spans="1:12" ht="13.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11"/>
    </row>
    <row r="621" spans="1:12" ht="13.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11"/>
    </row>
    <row r="622" spans="1:12" ht="13.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11"/>
    </row>
    <row r="623" spans="1:12" ht="13.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11"/>
    </row>
    <row r="624" spans="1:12" ht="13.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11"/>
    </row>
    <row r="625" spans="1:12" ht="13.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11"/>
    </row>
    <row r="626" spans="1:12" ht="13.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11"/>
    </row>
    <row r="627" spans="1:12" ht="13.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11"/>
    </row>
    <row r="628" spans="1:12" ht="13.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11"/>
    </row>
    <row r="629" spans="1:12" ht="13.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11"/>
    </row>
    <row r="630" spans="1:12" ht="13.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11"/>
    </row>
    <row r="631" spans="1:12" ht="13.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11"/>
    </row>
    <row r="632" spans="1:12" ht="13.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11"/>
    </row>
    <row r="633" spans="1:12" ht="13.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11"/>
    </row>
    <row r="634" spans="1:12" ht="13.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11"/>
    </row>
    <row r="635" spans="1:12" ht="13.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11"/>
    </row>
    <row r="636" spans="1:12" ht="13.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11"/>
    </row>
    <row r="637" spans="1:12" ht="13.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11"/>
    </row>
    <row r="638" spans="1:12" ht="13.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11"/>
    </row>
    <row r="639" spans="1:12" ht="13.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11"/>
    </row>
    <row r="640" spans="1:12" ht="13.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11"/>
    </row>
    <row r="641" spans="1:12" ht="13.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11"/>
    </row>
    <row r="642" spans="1:12" ht="13.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11"/>
    </row>
    <row r="643" spans="1:12" ht="13.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11"/>
    </row>
    <row r="644" spans="1:12" ht="13.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11"/>
    </row>
    <row r="645" spans="1:12" ht="13.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11"/>
    </row>
    <row r="646" spans="1:12" ht="13.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11"/>
    </row>
    <row r="647" spans="1:12" ht="13.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11"/>
    </row>
    <row r="648" spans="1:12" ht="13.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11"/>
    </row>
    <row r="649" spans="1:12" ht="13.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11"/>
    </row>
    <row r="650" spans="1:12" ht="13.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11"/>
    </row>
    <row r="651" spans="1:12" ht="13.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11"/>
    </row>
    <row r="652" spans="1:12" ht="13.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11"/>
    </row>
    <row r="653" spans="1:12" ht="13.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11"/>
    </row>
    <row r="654" spans="1:12" ht="13.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11"/>
    </row>
    <row r="655" spans="1:12" ht="13.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11"/>
    </row>
    <row r="656" spans="1:12" ht="13.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11"/>
    </row>
    <row r="657" spans="1:12" ht="13.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11"/>
    </row>
    <row r="658" spans="1:12" ht="13.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11"/>
    </row>
    <row r="659" spans="1:12" ht="13.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11"/>
    </row>
    <row r="660" spans="1:12" ht="13.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11"/>
    </row>
    <row r="661" spans="1:12" ht="13.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11"/>
    </row>
    <row r="662" spans="1:12" ht="13.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11"/>
    </row>
    <row r="663" spans="1:12" ht="13.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11"/>
    </row>
    <row r="664" spans="1:12" ht="13.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11"/>
    </row>
    <row r="665" spans="1:12" ht="13.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11"/>
    </row>
    <row r="666" spans="1:12" ht="13.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11"/>
    </row>
    <row r="667" spans="1:12" ht="13.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11"/>
    </row>
    <row r="668" spans="1:12" ht="13.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11"/>
    </row>
    <row r="669" spans="1:12" ht="13.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11"/>
    </row>
    <row r="670" spans="1:12" ht="13.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11"/>
    </row>
    <row r="671" spans="1:12" ht="13.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11"/>
    </row>
    <row r="672" spans="1:12" ht="13.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11"/>
    </row>
    <row r="673" spans="1:12" ht="13.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11"/>
    </row>
    <row r="674" spans="1:12" ht="13.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11"/>
    </row>
    <row r="675" spans="1:12" ht="13.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11"/>
    </row>
    <row r="676" spans="1:12" ht="13.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11"/>
    </row>
    <row r="677" spans="1:12" ht="13.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11"/>
    </row>
    <row r="678" spans="1:12" ht="13.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11"/>
    </row>
    <row r="679" spans="1:12" ht="13.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11"/>
    </row>
    <row r="680" spans="1:12" ht="13.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11"/>
    </row>
    <row r="681" spans="1:12" ht="13.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11"/>
    </row>
    <row r="682" spans="1:12" ht="13.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11"/>
    </row>
    <row r="683" spans="1:12" ht="13.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11"/>
    </row>
    <row r="684" spans="1:12" ht="13.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11"/>
    </row>
    <row r="685" spans="1:12" ht="13.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11"/>
    </row>
    <row r="686" spans="1:12" ht="13.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11"/>
    </row>
    <row r="687" spans="1:12" ht="13.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11"/>
    </row>
    <row r="688" spans="1:12" ht="13.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11"/>
    </row>
    <row r="689" spans="1:12" ht="13.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11"/>
    </row>
    <row r="690" spans="1:12" ht="13.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11"/>
    </row>
    <row r="691" spans="1:12" ht="13.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11"/>
    </row>
    <row r="692" spans="1:12" ht="13.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11"/>
    </row>
    <row r="693" spans="1:12" ht="13.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11"/>
    </row>
    <row r="694" spans="1:12" ht="13.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11"/>
    </row>
    <row r="695" spans="1:12" ht="13.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11"/>
    </row>
    <row r="696" spans="1:12" ht="13.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11"/>
    </row>
    <row r="697" spans="1:12" ht="13.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11"/>
    </row>
    <row r="698" spans="1:12" ht="13.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11"/>
    </row>
    <row r="699" spans="1:12" ht="13.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11"/>
    </row>
    <row r="700" spans="1:12" ht="13.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11"/>
    </row>
    <row r="701" spans="1:12" ht="13.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11"/>
    </row>
    <row r="702" spans="1:12" ht="13.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11"/>
    </row>
    <row r="703" spans="1:12" ht="13.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11"/>
    </row>
    <row r="704" spans="1:12" ht="13.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11"/>
    </row>
    <row r="705" spans="1:12" ht="13.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11"/>
    </row>
    <row r="706" spans="1:12" ht="13.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11"/>
    </row>
    <row r="707" spans="1:12" ht="13.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11"/>
    </row>
    <row r="708" spans="1:12" ht="13.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11"/>
    </row>
    <row r="709" spans="1:12" ht="13.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11"/>
    </row>
    <row r="710" spans="1:12" ht="13.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11"/>
    </row>
    <row r="711" spans="1:12" ht="13.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11"/>
    </row>
    <row r="712" spans="1: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</row>
    <row r="713" spans="1:1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</row>
    <row r="714" spans="1:1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</row>
    <row r="715" spans="1:1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</row>
    <row r="716" spans="1:1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</row>
    <row r="717" spans="1:1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</row>
    <row r="718" spans="1:1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</row>
    <row r="719" spans="1:1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</row>
    <row r="720" spans="1:1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</row>
    <row r="721" spans="1:1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</row>
    <row r="722" spans="1:1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</row>
    <row r="723" spans="1:1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</row>
    <row r="724" spans="1:1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</row>
    <row r="725" spans="1:1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</row>
    <row r="726" spans="1:1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</row>
    <row r="727" spans="1:1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</row>
    <row r="728" spans="1:1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</row>
    <row r="729" spans="1:1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</row>
    <row r="730" spans="1:1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</row>
    <row r="731" spans="1:1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</row>
    <row r="732" spans="1:1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</row>
    <row r="733" spans="1:1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</row>
    <row r="734" spans="1:1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</row>
    <row r="735" spans="1:1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</row>
    <row r="736" spans="1:1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</row>
    <row r="737" spans="1:1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</row>
    <row r="738" spans="1:1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</row>
    <row r="739" spans="1:1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</row>
    <row r="740" spans="1:1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</row>
    <row r="741" spans="1:1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</row>
    <row r="742" spans="1:1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</row>
    <row r="743" spans="1:1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</row>
    <row r="744" spans="1:1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</row>
    <row r="745" spans="1:1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</row>
    <row r="746" spans="1:1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</row>
    <row r="747" spans="1:1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</row>
    <row r="748" spans="1:1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</row>
    <row r="749" spans="1:1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</row>
    <row r="750" spans="1:1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</row>
    <row r="751" spans="1:1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</row>
    <row r="752" spans="1:1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</row>
    <row r="753" spans="1:1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</row>
    <row r="754" spans="1:1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</row>
    <row r="755" spans="1:1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</row>
    <row r="756" spans="1:1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</row>
    <row r="757" spans="1:1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</row>
    <row r="758" spans="1:1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</row>
    <row r="759" spans="1:1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</row>
    <row r="760" spans="1:1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</row>
    <row r="761" spans="1:1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</row>
    <row r="762" spans="1:1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</row>
    <row r="763" spans="1:1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</row>
    <row r="764" spans="1:1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</row>
    <row r="765" spans="1:1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</row>
    <row r="766" spans="1:1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</row>
    <row r="767" spans="1:1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</row>
    <row r="768" spans="1:1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</row>
    <row r="769" spans="1:1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</row>
    <row r="770" spans="1:1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</row>
    <row r="771" spans="1:1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</row>
    <row r="772" spans="1:1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</row>
    <row r="773" spans="1:1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</row>
    <row r="774" spans="1:1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</row>
    <row r="775" spans="1:1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</row>
    <row r="776" spans="1:1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</row>
    <row r="777" spans="1:1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</row>
    <row r="778" spans="1:1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</row>
    <row r="779" spans="1:1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</row>
    <row r="780" spans="1:1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</row>
    <row r="781" spans="1:1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</row>
    <row r="782" spans="1:1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</row>
    <row r="783" spans="1:1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</row>
    <row r="784" spans="1:1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</row>
    <row r="785" spans="1:1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</row>
    <row r="786" spans="1:1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</row>
    <row r="787" spans="1:1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</row>
    <row r="788" spans="1:1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</row>
    <row r="789" spans="1:1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</row>
    <row r="790" spans="1:1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</row>
    <row r="791" spans="1:1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</row>
    <row r="792" spans="1:1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</row>
    <row r="793" spans="1:1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</row>
    <row r="794" spans="1:1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</row>
    <row r="795" spans="1:1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</row>
    <row r="796" spans="1:1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</row>
    <row r="797" spans="1:1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</row>
    <row r="798" spans="1:1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</row>
    <row r="799" spans="1:1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</row>
    <row r="800" spans="1:1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</row>
    <row r="801" spans="1:1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</row>
    <row r="802" spans="1:1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</row>
    <row r="803" spans="1:1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</row>
    <row r="804" spans="1:1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</row>
    <row r="805" spans="1:1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</row>
    <row r="806" spans="1:1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</row>
    <row r="807" spans="1:1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</row>
    <row r="808" spans="1:1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</row>
    <row r="809" spans="1:1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</row>
    <row r="810" spans="1:1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</row>
    <row r="811" spans="1:1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</row>
    <row r="812" spans="1: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</row>
    <row r="813" spans="1:1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</row>
    <row r="814" spans="1:1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</row>
    <row r="815" spans="1:1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</row>
    <row r="816" spans="1:1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</row>
    <row r="817" spans="1:1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</row>
    <row r="818" spans="1:1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</row>
    <row r="819" spans="1:1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</row>
    <row r="820" spans="1:1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</row>
    <row r="821" spans="1:1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</row>
    <row r="822" spans="1:1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</row>
    <row r="823" spans="1:1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</row>
    <row r="824" spans="1:1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</row>
    <row r="825" spans="1:1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</row>
    <row r="826" spans="1:1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</row>
    <row r="827" spans="1:1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</row>
    <row r="828" spans="1:1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</row>
    <row r="829" spans="1:1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</row>
    <row r="830" spans="1:1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</row>
    <row r="831" spans="1:1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</row>
    <row r="832" spans="1:1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</row>
    <row r="833" spans="1:1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</row>
    <row r="834" spans="1:1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</row>
    <row r="835" spans="1:1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</row>
    <row r="836" spans="1:1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</row>
    <row r="837" spans="1:1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</row>
    <row r="838" spans="1:1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</row>
    <row r="839" spans="1:1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</row>
    <row r="840" spans="1:1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</row>
    <row r="841" spans="1:1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</row>
    <row r="842" spans="1:1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</row>
    <row r="843" spans="1:1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</row>
    <row r="844" spans="1:1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</row>
    <row r="845" spans="1:1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</row>
    <row r="846" spans="1:1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</row>
    <row r="847" spans="1:1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</row>
    <row r="848" spans="1:1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</row>
    <row r="849" spans="1:1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</row>
    <row r="850" spans="1:1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</row>
    <row r="851" spans="1:1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</row>
    <row r="852" spans="1:1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</row>
    <row r="853" spans="1:1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</row>
    <row r="854" spans="1:1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</row>
    <row r="855" spans="1:1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</row>
    <row r="856" spans="1:1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</row>
    <row r="857" spans="1:1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</row>
    <row r="858" spans="1:1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</row>
    <row r="859" spans="1:1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</row>
    <row r="860" spans="1:1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</row>
    <row r="861" spans="1:1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</row>
    <row r="862" spans="1:1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</row>
    <row r="863" spans="1:1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</row>
    <row r="864" spans="1:1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</row>
    <row r="865" spans="1:1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</row>
    <row r="866" spans="1:1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</row>
    <row r="867" spans="1:1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</row>
    <row r="868" spans="1:1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</row>
    <row r="869" spans="1:1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</row>
    <row r="870" spans="1:1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</row>
    <row r="871" spans="1:1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</row>
    <row r="872" spans="1:1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</row>
    <row r="873" spans="1:1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</row>
    <row r="874" spans="1:1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</row>
    <row r="875" spans="1:1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</row>
    <row r="876" spans="1:1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</row>
    <row r="877" spans="1:1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</row>
    <row r="878" spans="1:1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</row>
    <row r="879" spans="1:1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</row>
    <row r="880" spans="1:1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</row>
    <row r="881" spans="1:1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</row>
    <row r="882" spans="1:1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</row>
    <row r="883" spans="1:1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</row>
    <row r="884" spans="1:1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</row>
    <row r="885" spans="1:1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</row>
    <row r="886" spans="1:1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</row>
    <row r="887" spans="1:1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</row>
    <row r="888" spans="1:1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</row>
    <row r="889" spans="1:1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</row>
    <row r="890" spans="1:1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</row>
    <row r="891" spans="1:1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</row>
    <row r="892" spans="1:1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</row>
    <row r="893" spans="1:1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</row>
    <row r="894" spans="1:1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</row>
    <row r="895" spans="1:1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</row>
    <row r="896" spans="1:1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</row>
    <row r="897" spans="1:1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</row>
    <row r="898" spans="1:1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</row>
    <row r="899" spans="1:1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</row>
    <row r="900" spans="1:1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</row>
    <row r="901" spans="1:1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</row>
    <row r="902" spans="1:1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</row>
    <row r="903" spans="1:1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</row>
    <row r="904" spans="1:1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</row>
    <row r="905" spans="1:1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</row>
    <row r="906" spans="1:1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</row>
    <row r="907" spans="1:1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</row>
    <row r="908" spans="1:1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</row>
    <row r="909" spans="1:1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</row>
    <row r="910" spans="1:1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</row>
    <row r="911" spans="1:1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</row>
    <row r="912" spans="1: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</row>
    <row r="913" spans="1:1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</row>
    <row r="914" spans="1:1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</row>
    <row r="915" spans="1:1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</row>
    <row r="916" spans="1:1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</row>
    <row r="917" spans="1:1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</row>
    <row r="918" spans="1:1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</row>
    <row r="919" spans="1:1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</row>
    <row r="920" spans="1:1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</row>
    <row r="921" spans="1:1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</row>
    <row r="922" spans="1:1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</row>
    <row r="923" spans="1:1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</row>
    <row r="924" spans="1:1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</row>
    <row r="925" spans="1:1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</row>
    <row r="926" spans="1:1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</row>
    <row r="927" spans="1:1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</row>
    <row r="928" spans="1:1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</row>
    <row r="929" spans="1:1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</row>
    <row r="930" spans="1:1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</row>
    <row r="931" spans="1:1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</row>
    <row r="932" spans="1:1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</row>
    <row r="933" spans="1:1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</row>
    <row r="934" spans="1:1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</row>
    <row r="935" spans="1:1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</row>
    <row r="936" spans="1:1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</row>
    <row r="937" spans="1:1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</row>
    <row r="938" spans="1:1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</row>
    <row r="939" spans="1:1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</row>
    <row r="940" spans="1:1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</row>
    <row r="941" spans="1:1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</row>
    <row r="942" spans="1:1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</row>
    <row r="943" spans="1:1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</row>
    <row r="944" spans="1:1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</row>
    <row r="945" spans="1:1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</row>
    <row r="946" spans="1:1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</row>
    <row r="947" spans="1:1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</row>
    <row r="948" spans="1:1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</row>
    <row r="949" spans="1:1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</row>
    <row r="950" spans="1:1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</row>
    <row r="951" spans="1:1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</row>
    <row r="952" spans="1:1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</row>
    <row r="953" spans="1:1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</row>
    <row r="954" spans="1:1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</row>
    <row r="955" spans="1:1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</row>
    <row r="956" spans="1:1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</row>
    <row r="957" spans="1:1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</row>
    <row r="958" spans="1:1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</row>
    <row r="959" spans="1:1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</row>
    <row r="960" spans="1:1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</row>
    <row r="961" spans="1:1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</row>
    <row r="962" spans="1:1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</row>
    <row r="963" spans="1:1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</row>
    <row r="964" spans="1:1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</row>
    <row r="965" spans="1:1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</row>
    <row r="966" spans="1:1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</row>
    <row r="967" spans="1:1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</row>
    <row r="968" spans="1:1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</row>
    <row r="969" spans="1:1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</row>
    <row r="970" spans="1:1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</row>
    <row r="971" spans="1:1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</row>
    <row r="972" spans="1:1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</row>
    <row r="973" spans="1:1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</row>
    <row r="974" spans="1:1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</row>
    <row r="975" spans="1:1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</row>
    <row r="976" spans="1:1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</row>
    <row r="977" spans="1:1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</row>
    <row r="978" spans="1:1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</row>
    <row r="979" spans="1:1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</row>
    <row r="980" spans="1:1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</row>
    <row r="981" spans="1:1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</row>
    <row r="982" spans="1:1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</row>
    <row r="983" spans="1:1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</row>
    <row r="984" spans="1:1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</row>
    <row r="985" spans="1:1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</row>
    <row r="986" spans="1:1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</row>
    <row r="987" spans="1:1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</row>
    <row r="988" spans="1:1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</row>
    <row r="989" spans="1:1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</row>
    <row r="990" spans="1:1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</row>
  </sheetData>
  <mergeCells count="17">
    <mergeCell ref="A78:B78"/>
    <mergeCell ref="K78:M78"/>
    <mergeCell ref="O78:P78"/>
    <mergeCell ref="A1:P1"/>
    <mergeCell ref="A2:P2"/>
    <mergeCell ref="A3:P3"/>
    <mergeCell ref="A9:P9"/>
    <mergeCell ref="A7:P7"/>
    <mergeCell ref="A145:B145"/>
    <mergeCell ref="K145:M145"/>
    <mergeCell ref="O145:P145"/>
    <mergeCell ref="A79:B79"/>
    <mergeCell ref="K79:M79"/>
    <mergeCell ref="A144:B144"/>
    <mergeCell ref="K144:M144"/>
    <mergeCell ref="O144:P144"/>
    <mergeCell ref="O79:P79"/>
  </mergeCells>
  <phoneticPr fontId="0" type="noConversion"/>
  <printOptions horizontalCentered="1"/>
  <pageMargins left="0.51181102362204722" right="0" top="0.51181102362204722" bottom="0.43307086614173229" header="0" footer="0"/>
  <pageSetup paperSize="9" scale="44" orientation="portrait" r:id="rId1"/>
  <headerFooter alignWithMargins="0">
    <oddFooter>&amp;C&amp;"Copperplate Gothic Light,Regular"&amp;24BOQ Page number &amp;P</oddFooter>
  </headerFooter>
  <rowBreaks count="1" manualBreakCount="1">
    <brk id="7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S528"/>
  <sheetViews>
    <sheetView showGridLines="0" view="pageBreakPreview" zoomScale="60" zoomScaleNormal="75" workbookViewId="0">
      <selection activeCell="A63" sqref="A63"/>
    </sheetView>
  </sheetViews>
  <sheetFormatPr defaultColWidth="11.42578125" defaultRowHeight="15"/>
  <cols>
    <col min="1" max="1" width="12.7109375" style="3" customWidth="1"/>
    <col min="2" max="2" width="10.7109375" style="3" customWidth="1"/>
    <col min="3" max="3" width="1.28515625" style="3" customWidth="1"/>
    <col min="4" max="4" width="3.855468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7.2851562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24.7109375" style="3" customWidth="1"/>
    <col min="17" max="18" width="11.42578125" style="3"/>
    <col min="19" max="19" width="20.7109375" style="3" customWidth="1"/>
    <col min="20" max="16384" width="11.42578125" style="3"/>
  </cols>
  <sheetData>
    <row r="1" spans="1:16" ht="35.1" customHeight="1">
      <c r="A1" s="637" t="str">
        <f>+works!A2</f>
        <v>Moses Kotane Local Municipality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9"/>
    </row>
    <row r="2" spans="1:16" ht="30" customHeight="1">
      <c r="A2" s="640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2"/>
    </row>
    <row r="3" spans="1:16" ht="24.95" customHeight="1">
      <c r="A3" s="643" t="str">
        <f>+works!A3</f>
        <v>SUPPLY AND INSTALLATION OF 215 VIDP TOILETS IN DISAKE THROUGH RURAL SANITATION PROGRAMME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5"/>
    </row>
    <row r="4" spans="1:16" ht="24.95" customHeight="1">
      <c r="A4" s="358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4.95" customHeight="1">
      <c r="A5" s="370" t="str">
        <f>+works!A1</f>
        <v>BID No. 022/MKLM/2021/2022</v>
      </c>
      <c r="B5" s="346"/>
      <c r="C5" s="346"/>
      <c r="D5" s="346"/>
      <c r="E5" s="346"/>
      <c r="F5" s="346"/>
      <c r="G5" s="346"/>
      <c r="H5" s="346"/>
      <c r="I5" s="346"/>
      <c r="J5" s="346"/>
      <c r="K5" s="371" t="str">
        <f>+works!M1</f>
        <v>Date : 01/12/2021</v>
      </c>
      <c r="L5" s="348"/>
      <c r="M5" s="349"/>
      <c r="N5" s="349"/>
      <c r="O5" s="349"/>
      <c r="P5" s="362"/>
    </row>
    <row r="6" spans="1:16" ht="24.95" customHeight="1">
      <c r="A6" s="361"/>
      <c r="B6" s="346"/>
      <c r="C6" s="346"/>
      <c r="D6" s="346"/>
      <c r="E6" s="346"/>
      <c r="F6" s="346"/>
      <c r="G6" s="346"/>
      <c r="H6" s="346"/>
      <c r="I6" s="346"/>
      <c r="J6" s="346"/>
      <c r="K6" s="347"/>
      <c r="L6" s="348"/>
      <c r="M6" s="349"/>
      <c r="N6" s="349"/>
      <c r="O6" s="349"/>
      <c r="P6" s="362"/>
    </row>
    <row r="7" spans="1:16" ht="19.5" customHeight="1" thickBot="1">
      <c r="A7" s="363"/>
      <c r="B7" s="364"/>
      <c r="C7" s="364"/>
      <c r="D7" s="364"/>
      <c r="E7" s="365"/>
      <c r="F7" s="364"/>
      <c r="G7" s="364"/>
      <c r="H7" s="364"/>
      <c r="I7" s="372"/>
      <c r="J7" s="364"/>
      <c r="K7" s="366"/>
      <c r="L7" s="367"/>
      <c r="M7" s="368"/>
      <c r="N7" s="368"/>
      <c r="O7" s="368"/>
      <c r="P7" s="369"/>
    </row>
    <row r="8" spans="1:16" ht="17.10000000000000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3"/>
      <c r="L8" s="103"/>
      <c r="M8" s="104"/>
      <c r="N8" s="104"/>
      <c r="O8" s="104"/>
      <c r="P8" s="104"/>
    </row>
    <row r="9" spans="1:16" ht="30" customHeight="1">
      <c r="A9" s="646" t="s">
        <v>250</v>
      </c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648"/>
    </row>
    <row r="10" spans="1:16" ht="17.100000000000001" customHeight="1">
      <c r="A10" s="512"/>
      <c r="B10" s="512"/>
      <c r="C10" s="512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7.100000000000001" customHeight="1">
      <c r="A11" s="36"/>
      <c r="B11" s="36"/>
      <c r="C11" s="36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7.100000000000001" customHeight="1">
      <c r="A12" s="36"/>
      <c r="B12" s="37"/>
      <c r="C12" s="38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7.100000000000001" customHeight="1">
      <c r="A13" s="36"/>
      <c r="B13" s="36"/>
      <c r="C13" s="36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4.95" customHeight="1">
      <c r="A14" s="80"/>
      <c r="B14" s="39"/>
      <c r="C14" s="79"/>
      <c r="D14" s="5"/>
      <c r="E14" s="5"/>
      <c r="F14" s="5"/>
      <c r="G14" s="5"/>
      <c r="H14" s="5"/>
      <c r="I14" s="5"/>
      <c r="J14" s="5"/>
      <c r="K14" s="5"/>
      <c r="L14" s="80"/>
      <c r="M14" s="631" t="s">
        <v>492</v>
      </c>
      <c r="N14" s="632"/>
      <c r="O14" s="632"/>
      <c r="P14" s="632"/>
    </row>
    <row r="15" spans="1:16" ht="17.100000000000001" customHeight="1">
      <c r="A15" s="78"/>
      <c r="B15" s="40"/>
      <c r="C15" s="41"/>
      <c r="D15" s="5"/>
      <c r="E15" s="5"/>
      <c r="F15" s="5"/>
      <c r="G15" s="5"/>
      <c r="H15" s="5"/>
      <c r="I15" s="5"/>
      <c r="J15" s="5"/>
      <c r="K15" s="5"/>
      <c r="L15" s="5"/>
      <c r="M15" s="633"/>
      <c r="N15" s="633"/>
      <c r="O15" s="633"/>
      <c r="P15" s="633"/>
    </row>
    <row r="16" spans="1:16" ht="39.950000000000003" customHeight="1">
      <c r="A16" s="87" t="str">
        <f>+'pg1'!D7</f>
        <v>Schedule 1</v>
      </c>
      <c r="B16" s="81"/>
      <c r="C16" s="88"/>
      <c r="D16" s="105"/>
      <c r="E16" s="81" t="str">
        <f>+'pg1'!D8</f>
        <v>Preliminary and General</v>
      </c>
      <c r="F16" s="106"/>
      <c r="G16" s="106"/>
      <c r="H16" s="106"/>
      <c r="I16" s="106"/>
      <c r="J16" s="373"/>
      <c r="K16" s="373"/>
      <c r="L16" s="105"/>
      <c r="M16" s="634"/>
      <c r="N16" s="635"/>
      <c r="O16" s="635"/>
      <c r="P16" s="636"/>
    </row>
    <row r="17" spans="1:19" ht="39.950000000000003" customHeight="1">
      <c r="A17" s="87" t="str">
        <f>+'pit1'!D7</f>
        <v>Schedule 2</v>
      </c>
      <c r="B17" s="81"/>
      <c r="C17" s="88"/>
      <c r="D17" s="105"/>
      <c r="E17" s="81" t="str">
        <f>+'pit1'!D8</f>
        <v>Earth Works and Pit Linning</v>
      </c>
      <c r="F17" s="106"/>
      <c r="G17" s="106"/>
      <c r="H17" s="106"/>
      <c r="I17" s="106"/>
      <c r="J17" s="373"/>
      <c r="K17" s="373"/>
      <c r="L17" s="105"/>
      <c r="M17" s="634"/>
      <c r="N17" s="635"/>
      <c r="O17" s="635"/>
      <c r="P17" s="636"/>
    </row>
    <row r="18" spans="1:19" ht="39.950000000000003" customHeight="1">
      <c r="A18" s="87" t="str">
        <f>'top structure'!D7</f>
        <v xml:space="preserve">Schedule 3 </v>
      </c>
      <c r="B18" s="81"/>
      <c r="C18" s="88"/>
      <c r="D18" s="105"/>
      <c r="E18" s="81" t="str">
        <f>'top structure'!D8</f>
        <v>Supply &amp; Erect Top Structure</v>
      </c>
      <c r="F18" s="106"/>
      <c r="G18" s="106"/>
      <c r="H18" s="106"/>
      <c r="I18" s="106"/>
      <c r="J18" s="373"/>
      <c r="K18" s="373"/>
      <c r="L18" s="105"/>
      <c r="M18" s="634"/>
      <c r="N18" s="635"/>
      <c r="O18" s="635"/>
      <c r="P18" s="636"/>
    </row>
    <row r="19" spans="1:19" ht="39.950000000000003" customHeight="1">
      <c r="A19" s="87" t="str">
        <f>+ohs!D7</f>
        <v>Schedule 4</v>
      </c>
      <c r="B19" s="81"/>
      <c r="C19" s="88"/>
      <c r="D19" s="105"/>
      <c r="E19" s="81" t="str">
        <f>+ohs!D8</f>
        <v>Occupational health and safety requirements</v>
      </c>
      <c r="F19" s="106"/>
      <c r="G19" s="106"/>
      <c r="H19" s="106"/>
      <c r="I19" s="106"/>
      <c r="J19" s="373"/>
      <c r="K19" s="373"/>
      <c r="L19" s="105"/>
      <c r="M19" s="634"/>
      <c r="N19" s="635"/>
      <c r="O19" s="635"/>
      <c r="P19" s="636"/>
    </row>
    <row r="20" spans="1:19" ht="15" customHeight="1">
      <c r="A20" s="82"/>
      <c r="B20" s="82"/>
      <c r="C20" s="83"/>
      <c r="D20" s="107"/>
      <c r="E20" s="107"/>
      <c r="F20" s="107"/>
      <c r="G20" s="107"/>
      <c r="H20" s="107"/>
      <c r="I20" s="107"/>
      <c r="J20" s="375"/>
      <c r="K20" s="375"/>
      <c r="L20" s="107"/>
      <c r="M20" s="107"/>
      <c r="N20" s="107"/>
      <c r="O20" s="107"/>
      <c r="P20" s="107"/>
    </row>
    <row r="21" spans="1:19" ht="39.950000000000003" customHeight="1">
      <c r="A21" s="84" t="s">
        <v>162</v>
      </c>
      <c r="B21" s="85"/>
      <c r="C21" s="89"/>
      <c r="D21" s="108"/>
      <c r="E21" s="106"/>
      <c r="F21" s="106"/>
      <c r="G21" s="106"/>
      <c r="H21" s="106"/>
      <c r="I21" s="106"/>
      <c r="J21" s="373"/>
      <c r="K21" s="373"/>
      <c r="L21" s="105"/>
      <c r="M21" s="634"/>
      <c r="N21" s="649"/>
      <c r="O21" s="649"/>
      <c r="P21" s="650"/>
    </row>
    <row r="22" spans="1:19" ht="15" customHeight="1">
      <c r="A22" s="374"/>
      <c r="B22" s="374"/>
      <c r="C22" s="374"/>
      <c r="D22" s="375"/>
      <c r="E22" s="375"/>
      <c r="F22" s="375"/>
      <c r="G22" s="375"/>
      <c r="H22" s="375"/>
      <c r="I22" s="375"/>
      <c r="J22" s="375"/>
      <c r="K22" s="375"/>
      <c r="L22" s="107"/>
      <c r="M22" s="107"/>
      <c r="N22" s="107"/>
      <c r="O22" s="107"/>
      <c r="P22" s="107"/>
    </row>
    <row r="23" spans="1:19" ht="39.950000000000003" customHeight="1">
      <c r="A23" s="84" t="s">
        <v>472</v>
      </c>
      <c r="B23" s="85"/>
      <c r="C23" s="86"/>
      <c r="D23" s="108"/>
      <c r="E23" s="106"/>
      <c r="F23" s="106"/>
      <c r="G23" s="106"/>
      <c r="H23" s="106"/>
      <c r="I23" s="106"/>
      <c r="J23" s="373"/>
      <c r="K23" s="373"/>
      <c r="L23" s="105"/>
      <c r="M23" s="634"/>
      <c r="N23" s="649"/>
      <c r="O23" s="649"/>
      <c r="P23" s="650"/>
    </row>
    <row r="24" spans="1:19" ht="15" customHeight="1">
      <c r="A24" s="82"/>
      <c r="B24" s="82"/>
      <c r="C24" s="83"/>
      <c r="D24" s="107"/>
      <c r="E24" s="107"/>
      <c r="F24" s="107"/>
      <c r="G24" s="107"/>
      <c r="H24" s="107"/>
      <c r="I24" s="107"/>
      <c r="J24" s="375"/>
      <c r="K24" s="375"/>
      <c r="L24" s="107"/>
      <c r="M24" s="107"/>
      <c r="N24" s="107"/>
      <c r="O24" s="107"/>
      <c r="P24" s="107"/>
    </row>
    <row r="25" spans="1:19" ht="39.950000000000003" customHeight="1">
      <c r="A25" s="84" t="s">
        <v>163</v>
      </c>
      <c r="B25" s="85"/>
      <c r="C25" s="86"/>
      <c r="D25" s="108"/>
      <c r="E25" s="106"/>
      <c r="F25" s="106"/>
      <c r="G25" s="106"/>
      <c r="H25" s="106"/>
      <c r="I25" s="106"/>
      <c r="J25" s="373"/>
      <c r="K25" s="373"/>
      <c r="L25" s="105"/>
      <c r="M25" s="634"/>
      <c r="N25" s="649"/>
      <c r="O25" s="649"/>
      <c r="P25" s="650"/>
    </row>
    <row r="26" spans="1:19" ht="15" customHeight="1">
      <c r="A26" s="82"/>
      <c r="B26" s="82"/>
      <c r="C26" s="83"/>
      <c r="D26" s="107"/>
      <c r="E26" s="107"/>
      <c r="F26" s="107"/>
      <c r="G26" s="107"/>
      <c r="H26" s="107"/>
      <c r="I26" s="107"/>
      <c r="J26" s="375"/>
      <c r="K26" s="375"/>
      <c r="L26" s="107"/>
      <c r="M26" s="107"/>
      <c r="N26" s="107"/>
      <c r="O26" s="107"/>
      <c r="P26" s="107"/>
    </row>
    <row r="27" spans="1:19" ht="39.950000000000003" customHeight="1">
      <c r="A27" s="84" t="s">
        <v>469</v>
      </c>
      <c r="B27" s="85"/>
      <c r="C27" s="86"/>
      <c r="D27" s="108"/>
      <c r="E27" s="106"/>
      <c r="F27" s="106"/>
      <c r="G27" s="106"/>
      <c r="H27" s="106"/>
      <c r="I27" s="106"/>
      <c r="J27" s="373"/>
      <c r="K27" s="373"/>
      <c r="L27" s="105"/>
      <c r="M27" s="634"/>
      <c r="N27" s="649"/>
      <c r="O27" s="649"/>
      <c r="P27" s="650"/>
    </row>
    <row r="28" spans="1:19" ht="15" customHeight="1">
      <c r="A28" s="82"/>
      <c r="B28" s="82"/>
      <c r="C28" s="83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9" ht="50.1" customHeight="1">
      <c r="A29" s="90" t="s">
        <v>467</v>
      </c>
      <c r="B29" s="42"/>
      <c r="C29" s="43"/>
      <c r="D29" s="109"/>
      <c r="E29" s="110"/>
      <c r="F29" s="110"/>
      <c r="G29" s="110"/>
      <c r="H29" s="110"/>
      <c r="I29" s="110"/>
      <c r="J29" s="110"/>
      <c r="K29" s="110"/>
      <c r="L29" s="105"/>
      <c r="M29" s="651"/>
      <c r="N29" s="652"/>
      <c r="O29" s="652"/>
      <c r="P29" s="653"/>
      <c r="S29" s="431">
        <f>M29/180</f>
        <v>0</v>
      </c>
    </row>
    <row r="30" spans="1:19" ht="17.100000000000001" customHeight="1">
      <c r="A30" s="5"/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9" ht="17.100000000000001" customHeight="1">
      <c r="A31" s="5"/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9" ht="17.100000000000001" customHeight="1">
      <c r="A32" s="5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7.100000000000001" customHeight="1">
      <c r="A33" s="5"/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7.100000000000001" customHeight="1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7.100000000000001" customHeight="1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7.100000000000001" customHeight="1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7.100000000000001" customHeight="1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7.100000000000001" customHeight="1">
      <c r="A38" s="5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7.100000000000001" customHeight="1">
      <c r="A39" s="5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7.100000000000001" customHeight="1">
      <c r="A40" s="5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7.100000000000001" customHeight="1">
      <c r="A41" s="5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7.100000000000001" customHeight="1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7.100000000000001" customHeight="1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7.100000000000001" customHeight="1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7.100000000000001" customHeight="1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7.100000000000001" customHeight="1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7.100000000000001" customHeight="1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7.100000000000001" customHeight="1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7.100000000000001" customHeight="1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7.100000000000001" customHeight="1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7.100000000000001" customHeight="1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7.100000000000001" customHeight="1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7.100000000000001" customHeight="1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7.100000000000001" customHeight="1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7.100000000000001" customHeight="1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7.100000000000001" customHeight="1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7.100000000000001" customHeight="1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7.100000000000001" customHeight="1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7.100000000000001" customHeight="1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7.100000000000001" customHeight="1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7.100000000000001" customHeight="1" thickBo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39.6" customHeight="1" thickTop="1" thickBot="1">
      <c r="A62" s="516">
        <f>+'ohs2'!A73+2</f>
        <v>130</v>
      </c>
      <c r="B62" s="517"/>
      <c r="C62" s="517"/>
      <c r="D62" s="517"/>
      <c r="E62" s="517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8"/>
    </row>
    <row r="63" spans="1:16" ht="17.100000000000001" customHeight="1" thickTop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35.450000000000003" customHeight="1">
      <c r="A64" s="582"/>
      <c r="B64" s="501"/>
      <c r="C64" s="5"/>
      <c r="D64" s="5"/>
      <c r="E64" s="124"/>
      <c r="F64" s="125"/>
      <c r="G64" s="124"/>
      <c r="H64" s="125"/>
      <c r="I64" s="124"/>
      <c r="J64" s="5"/>
      <c r="K64" s="582"/>
      <c r="L64" s="502"/>
      <c r="M64" s="501"/>
      <c r="N64" s="125"/>
      <c r="O64" s="582"/>
      <c r="P64" s="501"/>
    </row>
    <row r="65" spans="1:16" ht="18">
      <c r="A65" s="587" t="s">
        <v>253</v>
      </c>
      <c r="B65" s="587"/>
      <c r="C65" s="126"/>
      <c r="D65" s="126"/>
      <c r="E65" s="127" t="s">
        <v>254</v>
      </c>
      <c r="F65" s="126"/>
      <c r="G65" s="127" t="s">
        <v>255</v>
      </c>
      <c r="H65" s="126"/>
      <c r="I65" s="127" t="s">
        <v>256</v>
      </c>
      <c r="J65" s="126"/>
      <c r="K65" s="587" t="s">
        <v>254</v>
      </c>
      <c r="L65" s="587"/>
      <c r="M65" s="587"/>
      <c r="N65" s="126"/>
      <c r="O65" s="587" t="s">
        <v>255</v>
      </c>
      <c r="P65" s="587"/>
    </row>
    <row r="66" spans="1: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</sheetData>
  <mergeCells count="23">
    <mergeCell ref="A65:B65"/>
    <mergeCell ref="K65:M65"/>
    <mergeCell ref="O65:P65"/>
    <mergeCell ref="M19:P19"/>
    <mergeCell ref="M21:P21"/>
    <mergeCell ref="M23:P23"/>
    <mergeCell ref="M25:P25"/>
    <mergeCell ref="M27:P27"/>
    <mergeCell ref="A64:B64"/>
    <mergeCell ref="K64:M64"/>
    <mergeCell ref="O64:P64"/>
    <mergeCell ref="M29:P29"/>
    <mergeCell ref="A62:P62"/>
    <mergeCell ref="A1:P1"/>
    <mergeCell ref="A2:P2"/>
    <mergeCell ref="A3:P3"/>
    <mergeCell ref="A9:P9"/>
    <mergeCell ref="A10:C10"/>
    <mergeCell ref="M14:P14"/>
    <mergeCell ref="M15:P15"/>
    <mergeCell ref="M16:P16"/>
    <mergeCell ref="M17:P17"/>
    <mergeCell ref="M18:P18"/>
  </mergeCells>
  <phoneticPr fontId="2" type="noConversion"/>
  <printOptions horizontalCentered="1"/>
  <pageMargins left="0.39370078740157499" right="0" top="0.59055118110236204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P533"/>
  <sheetViews>
    <sheetView showGridLines="0" view="pageBreakPreview" zoomScale="60" zoomScaleNormal="75" workbookViewId="0">
      <selection activeCell="A18" sqref="A18:P18"/>
    </sheetView>
  </sheetViews>
  <sheetFormatPr defaultColWidth="9.140625" defaultRowHeight="15"/>
  <cols>
    <col min="1" max="1" width="12.7109375" style="1" customWidth="1"/>
    <col min="2" max="2" width="10.7109375" style="1" customWidth="1"/>
    <col min="3" max="3" width="2.7109375" style="1" customWidth="1"/>
    <col min="4" max="4" width="5.7109375" style="1" customWidth="1"/>
    <col min="5" max="5" width="22.7109375" style="1" customWidth="1"/>
    <col min="6" max="6" width="7.7109375" style="1" customWidth="1"/>
    <col min="7" max="7" width="22.7109375" style="1" customWidth="1"/>
    <col min="8" max="8" width="7.7109375" style="1" customWidth="1"/>
    <col min="9" max="9" width="22.7109375" style="1" customWidth="1"/>
    <col min="10" max="10" width="7.7109375" style="1" customWidth="1"/>
    <col min="11" max="11" width="8.7109375" style="1" customWidth="1"/>
    <col min="12" max="12" width="10.7109375" style="1" customWidth="1"/>
    <col min="13" max="13" width="4.7109375" style="1" customWidth="1"/>
    <col min="14" max="14" width="7.7109375" style="1" customWidth="1"/>
    <col min="15" max="15" width="3.7109375" style="1" customWidth="1"/>
    <col min="16" max="16" width="23.28515625" style="1" customWidth="1"/>
    <col min="17" max="16384" width="9.140625" style="1"/>
  </cols>
  <sheetData>
    <row r="1" spans="1:16" ht="30" customHeight="1" thickTop="1">
      <c r="A1" s="336" t="s">
        <v>526</v>
      </c>
      <c r="B1" s="225"/>
      <c r="C1" s="225"/>
      <c r="D1" s="225"/>
      <c r="E1" s="225"/>
      <c r="F1" s="128"/>
      <c r="G1" s="128"/>
      <c r="H1" s="128"/>
      <c r="I1" s="129"/>
      <c r="J1" s="128"/>
      <c r="K1" s="129"/>
      <c r="L1" s="128"/>
      <c r="M1" s="208" t="s">
        <v>527</v>
      </c>
      <c r="N1" s="128"/>
      <c r="O1" s="128"/>
      <c r="P1" s="130"/>
    </row>
    <row r="2" spans="1:16" ht="30" customHeight="1">
      <c r="A2" s="498" t="s">
        <v>359</v>
      </c>
      <c r="B2" s="132"/>
      <c r="C2" s="132"/>
      <c r="D2" s="132"/>
      <c r="E2" s="132"/>
      <c r="F2" s="132"/>
      <c r="G2" s="132"/>
      <c r="H2" s="132"/>
      <c r="I2" s="132"/>
      <c r="J2" s="335" t="s">
        <v>513</v>
      </c>
      <c r="K2" s="133"/>
      <c r="L2" s="132"/>
      <c r="M2" s="132"/>
      <c r="N2" s="132"/>
      <c r="O2" s="132"/>
      <c r="P2" s="134"/>
    </row>
    <row r="3" spans="1:16" ht="30" customHeight="1" thickBot="1">
      <c r="A3" s="206" t="s">
        <v>528</v>
      </c>
      <c r="B3" s="135"/>
      <c r="C3" s="135"/>
      <c r="D3" s="135"/>
      <c r="E3" s="135"/>
      <c r="F3" s="334"/>
      <c r="G3" s="135"/>
      <c r="H3" s="135"/>
      <c r="I3" s="340"/>
      <c r="J3" s="135"/>
      <c r="K3" s="135"/>
      <c r="L3" s="135"/>
      <c r="M3" s="135"/>
      <c r="N3" s="135"/>
      <c r="O3" s="135"/>
      <c r="P3" s="136"/>
    </row>
    <row r="4" spans="1:16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5"/>
      <c r="B5" s="524"/>
      <c r="C5" s="524"/>
      <c r="D5" s="533"/>
      <c r="E5" s="531"/>
      <c r="F5" s="531"/>
      <c r="G5" s="531"/>
      <c r="H5" s="531"/>
      <c r="I5" s="531"/>
      <c r="J5" s="531"/>
      <c r="K5" s="524"/>
      <c r="L5" s="524"/>
      <c r="M5" s="524"/>
      <c r="N5" s="531"/>
      <c r="O5" s="531"/>
      <c r="P5" s="183"/>
    </row>
    <row r="6" spans="1:16" ht="26.1" customHeight="1">
      <c r="A6" s="77"/>
      <c r="B6" s="534"/>
      <c r="C6" s="534"/>
      <c r="D6" s="525"/>
      <c r="E6" s="532"/>
      <c r="F6" s="532"/>
      <c r="G6" s="532"/>
      <c r="H6" s="532"/>
      <c r="I6" s="532"/>
      <c r="J6" s="532"/>
      <c r="K6" s="525"/>
      <c r="L6" s="525"/>
      <c r="M6" s="525"/>
      <c r="N6" s="532"/>
      <c r="O6" s="532"/>
      <c r="P6" s="184"/>
    </row>
    <row r="7" spans="1:16" ht="30" customHeight="1">
      <c r="A7" s="139"/>
      <c r="B7" s="140"/>
      <c r="C7" s="140"/>
      <c r="D7" s="141"/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142"/>
    </row>
    <row r="8" spans="1:16" ht="27.95" customHeight="1">
      <c r="A8" s="10" t="str">
        <f>+A2</f>
        <v>Moses Kotane Local Municipality</v>
      </c>
      <c r="B8" s="7"/>
      <c r="C8" s="7"/>
      <c r="D8" s="8"/>
      <c r="E8" s="8"/>
      <c r="F8" s="8"/>
      <c r="G8" s="8"/>
      <c r="H8" s="8"/>
      <c r="I8" s="8"/>
      <c r="J8" s="8"/>
      <c r="K8" s="7"/>
      <c r="L8" s="7"/>
      <c r="M8" s="7"/>
      <c r="N8" s="7"/>
      <c r="O8" s="7"/>
      <c r="P8" s="9"/>
    </row>
    <row r="9" spans="1:16" ht="17.100000000000001" customHeight="1">
      <c r="A9" s="139"/>
      <c r="B9" s="140"/>
      <c r="C9" s="140"/>
      <c r="D9" s="157"/>
      <c r="E9" s="157"/>
      <c r="F9" s="157"/>
      <c r="G9" s="157"/>
      <c r="H9" s="157"/>
      <c r="I9" s="157"/>
      <c r="J9" s="157"/>
      <c r="K9" s="93"/>
      <c r="L9" s="93"/>
      <c r="M9" s="93"/>
      <c r="N9" s="93"/>
      <c r="O9" s="93"/>
      <c r="P9" s="142"/>
    </row>
    <row r="10" spans="1:16" ht="17.100000000000001" customHeight="1">
      <c r="A10" s="163"/>
      <c r="B10" s="164"/>
      <c r="C10" s="164"/>
      <c r="D10" s="165"/>
      <c r="E10" s="165"/>
      <c r="F10" s="165"/>
      <c r="G10" s="165"/>
      <c r="H10" s="165"/>
      <c r="I10" s="165"/>
      <c r="J10" s="165"/>
      <c r="K10" s="164"/>
      <c r="L10" s="164"/>
      <c r="M10" s="166"/>
      <c r="N10" s="166"/>
      <c r="O10" s="166"/>
      <c r="P10" s="185"/>
    </row>
    <row r="11" spans="1:16" ht="17.100000000000001" customHeight="1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9"/>
      <c r="L11" s="170"/>
      <c r="M11" s="201"/>
      <c r="N11" s="201"/>
      <c r="O11" s="201"/>
      <c r="P11" s="171"/>
    </row>
    <row r="12" spans="1:16" ht="27" customHeight="1">
      <c r="A12" s="519" t="str">
        <f>+A3</f>
        <v>SUPPLY AND INSTALLATION OF 215 VIDP TOILETS IN DISAKE THROUGH RURAL SANITATION PROGRAMME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1"/>
      <c r="M12" s="522"/>
      <c r="N12" s="522"/>
      <c r="O12" s="522"/>
      <c r="P12" s="523"/>
    </row>
    <row r="13" spans="1:16" ht="6.95" customHeight="1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9"/>
      <c r="L13" s="170"/>
      <c r="M13" s="201"/>
      <c r="N13" s="201"/>
      <c r="O13" s="201"/>
      <c r="P13" s="171"/>
    </row>
    <row r="14" spans="1:16" ht="17.100000000000001" customHeight="1">
      <c r="A14" s="167"/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70"/>
      <c r="M14" s="201"/>
      <c r="N14" s="201"/>
      <c r="O14" s="201"/>
      <c r="P14" s="171"/>
    </row>
    <row r="15" spans="1:16" ht="17.100000000000001" customHeight="1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70"/>
      <c r="M15" s="201"/>
      <c r="N15" s="201"/>
      <c r="O15" s="201"/>
      <c r="P15" s="171"/>
    </row>
    <row r="16" spans="1:16" ht="17.100000000000001" customHeight="1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70"/>
      <c r="M16" s="201"/>
      <c r="N16" s="201"/>
      <c r="O16" s="201"/>
      <c r="P16" s="171"/>
    </row>
    <row r="17" spans="1:16" ht="17.100000000000001" customHeight="1">
      <c r="A17" s="167"/>
      <c r="B17" s="168"/>
      <c r="C17" s="168"/>
      <c r="D17" s="168"/>
      <c r="E17" s="168"/>
      <c r="F17" s="168"/>
      <c r="G17" s="168"/>
      <c r="H17" s="168"/>
      <c r="I17" s="168"/>
      <c r="J17" s="168"/>
      <c r="K17" s="169"/>
      <c r="L17" s="170"/>
      <c r="M17" s="201"/>
      <c r="N17" s="201"/>
      <c r="O17" s="201"/>
      <c r="P17" s="171"/>
    </row>
    <row r="18" spans="1:16" ht="24.95" customHeight="1">
      <c r="A18" s="526"/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8"/>
      <c r="M18" s="529"/>
      <c r="N18" s="529"/>
      <c r="O18" s="529"/>
      <c r="P18" s="530"/>
    </row>
    <row r="19" spans="1:16" ht="17.100000000000001" customHeight="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169"/>
      <c r="L19" s="170"/>
      <c r="M19" s="201"/>
      <c r="N19" s="201"/>
      <c r="O19" s="201"/>
      <c r="P19" s="171"/>
    </row>
    <row r="20" spans="1:16" ht="17.100000000000001" customHeight="1">
      <c r="A20" s="167"/>
      <c r="B20" s="168"/>
      <c r="C20" s="168"/>
      <c r="D20" s="168"/>
      <c r="E20" s="168"/>
      <c r="F20" s="168"/>
      <c r="G20" s="168"/>
      <c r="H20" s="168"/>
      <c r="I20" s="168"/>
      <c r="J20" s="168"/>
      <c r="K20" s="169"/>
      <c r="L20" s="170"/>
      <c r="M20" s="201"/>
      <c r="N20" s="201"/>
      <c r="O20" s="201"/>
      <c r="P20" s="171"/>
    </row>
    <row r="21" spans="1:16" ht="17.100000000000001" customHeight="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9"/>
      <c r="L21" s="170"/>
      <c r="M21" s="201"/>
      <c r="N21" s="201"/>
      <c r="O21" s="201"/>
      <c r="P21" s="171"/>
    </row>
    <row r="22" spans="1:16" ht="17.100000000000001" customHeight="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9"/>
      <c r="L22" s="170"/>
      <c r="M22" s="201"/>
      <c r="N22" s="201"/>
      <c r="O22" s="201"/>
      <c r="P22" s="171"/>
    </row>
    <row r="23" spans="1:16" ht="17.100000000000001" customHeight="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69"/>
      <c r="L23" s="170"/>
      <c r="M23" s="201"/>
      <c r="N23" s="201"/>
      <c r="O23" s="201"/>
      <c r="P23" s="171"/>
    </row>
    <row r="24" spans="1:16" ht="17.100000000000001" customHeight="1">
      <c r="A24" s="167"/>
      <c r="B24" s="168"/>
      <c r="C24" s="168"/>
      <c r="D24" s="168"/>
      <c r="E24" s="168"/>
      <c r="F24" s="168"/>
      <c r="G24" s="168"/>
      <c r="H24" s="168"/>
      <c r="I24" s="168"/>
      <c r="J24" s="168"/>
      <c r="K24" s="169"/>
      <c r="L24" s="170"/>
      <c r="M24" s="201"/>
      <c r="N24" s="201"/>
      <c r="O24" s="201"/>
      <c r="P24" s="171"/>
    </row>
    <row r="25" spans="1:16" ht="17.100000000000001" customHeight="1">
      <c r="A25" s="167"/>
      <c r="B25" s="168"/>
      <c r="C25" s="168"/>
      <c r="D25" s="168"/>
      <c r="E25" s="168"/>
      <c r="F25" s="168"/>
      <c r="G25" s="168"/>
      <c r="H25" s="168"/>
      <c r="I25" s="168"/>
      <c r="J25" s="168"/>
      <c r="K25" s="169"/>
      <c r="L25" s="170"/>
      <c r="M25" s="201"/>
      <c r="N25" s="201"/>
      <c r="O25" s="201"/>
      <c r="P25" s="171"/>
    </row>
    <row r="26" spans="1:16" ht="17.100000000000001" customHeight="1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9"/>
      <c r="L26" s="170"/>
      <c r="M26" s="201"/>
      <c r="N26" s="201"/>
      <c r="O26" s="201"/>
      <c r="P26" s="171"/>
    </row>
    <row r="27" spans="1:16" ht="17.100000000000001" customHeight="1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9"/>
      <c r="L27" s="170"/>
      <c r="M27" s="201"/>
      <c r="N27" s="201"/>
      <c r="O27" s="201"/>
      <c r="P27" s="171"/>
    </row>
    <row r="28" spans="1:16" ht="17.100000000000001" customHeight="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69"/>
      <c r="L28" s="170"/>
      <c r="M28" s="201"/>
      <c r="N28" s="201"/>
      <c r="O28" s="201"/>
      <c r="P28" s="171"/>
    </row>
    <row r="29" spans="1:16" ht="17.100000000000001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9"/>
      <c r="L29" s="170"/>
      <c r="M29" s="201"/>
      <c r="N29" s="201"/>
      <c r="O29" s="201"/>
      <c r="P29" s="171"/>
    </row>
    <row r="30" spans="1:16" ht="17.100000000000001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9"/>
      <c r="L30" s="170"/>
      <c r="M30" s="201"/>
      <c r="N30" s="201"/>
      <c r="O30" s="201"/>
      <c r="P30" s="171"/>
    </row>
    <row r="31" spans="1:16" ht="17.100000000000001" customHeight="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69"/>
      <c r="L31" s="170"/>
      <c r="M31" s="201"/>
      <c r="N31" s="201"/>
      <c r="O31" s="201"/>
      <c r="P31" s="171"/>
    </row>
    <row r="32" spans="1:16" ht="17.100000000000001" customHeight="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69"/>
      <c r="L32" s="170"/>
      <c r="M32" s="201"/>
      <c r="N32" s="201"/>
      <c r="O32" s="201"/>
      <c r="P32" s="171"/>
    </row>
    <row r="33" spans="1:16" ht="17.100000000000001" customHeight="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69"/>
      <c r="L33" s="170"/>
      <c r="M33" s="201"/>
      <c r="N33" s="201"/>
      <c r="O33" s="201"/>
      <c r="P33" s="171"/>
    </row>
    <row r="34" spans="1:16" ht="17.100000000000001" customHeight="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9"/>
      <c r="L34" s="170"/>
      <c r="M34" s="201"/>
      <c r="N34" s="201"/>
      <c r="O34" s="201"/>
      <c r="P34" s="171"/>
    </row>
    <row r="35" spans="1:16" ht="17.100000000000001" customHeight="1">
      <c r="A35" s="167"/>
      <c r="B35" s="168"/>
      <c r="C35" s="168"/>
      <c r="D35" s="168"/>
      <c r="E35" s="168"/>
      <c r="F35" s="168"/>
      <c r="G35" s="168"/>
      <c r="H35" s="168"/>
      <c r="I35" s="168"/>
      <c r="J35" s="168"/>
      <c r="K35" s="169"/>
      <c r="L35" s="170"/>
      <c r="M35" s="201"/>
      <c r="N35" s="201"/>
      <c r="O35" s="201"/>
      <c r="P35" s="171"/>
    </row>
    <row r="36" spans="1:16" ht="17.100000000000001" customHeight="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9"/>
      <c r="L36" s="170"/>
      <c r="M36" s="201"/>
      <c r="N36" s="201"/>
      <c r="O36" s="201"/>
      <c r="P36" s="171"/>
    </row>
    <row r="37" spans="1:16" ht="17.100000000000001" customHeight="1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9"/>
      <c r="L37" s="170"/>
      <c r="M37" s="201"/>
      <c r="N37" s="201"/>
      <c r="O37" s="201"/>
      <c r="P37" s="171"/>
    </row>
    <row r="38" spans="1:16" ht="17.100000000000001" customHeight="1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9"/>
      <c r="L38" s="170"/>
      <c r="M38" s="201"/>
      <c r="N38" s="201"/>
      <c r="O38" s="201"/>
      <c r="P38" s="171"/>
    </row>
    <row r="39" spans="1:16" ht="17.100000000000001" customHeight="1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9"/>
      <c r="L39" s="170"/>
      <c r="M39" s="201"/>
      <c r="N39" s="201"/>
      <c r="O39" s="201"/>
      <c r="P39" s="171"/>
    </row>
    <row r="40" spans="1:16" ht="17.100000000000001" customHeight="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9"/>
      <c r="L40" s="170"/>
      <c r="M40" s="201"/>
      <c r="N40" s="201"/>
      <c r="O40" s="201"/>
      <c r="P40" s="171"/>
    </row>
    <row r="41" spans="1:16" ht="17.100000000000001" customHeight="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9"/>
      <c r="L41" s="170"/>
      <c r="M41" s="201"/>
      <c r="N41" s="201"/>
      <c r="O41" s="201"/>
      <c r="P41" s="171"/>
    </row>
    <row r="42" spans="1:16" ht="17.100000000000001" customHeight="1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9"/>
      <c r="L42" s="170"/>
      <c r="M42" s="201"/>
      <c r="N42" s="201"/>
      <c r="O42" s="201"/>
      <c r="P42" s="171"/>
    </row>
    <row r="43" spans="1:16" ht="17.100000000000001" customHeight="1">
      <c r="A43" s="167"/>
      <c r="B43" s="168"/>
      <c r="C43" s="168"/>
      <c r="D43" s="168"/>
      <c r="E43" s="168"/>
      <c r="F43" s="168"/>
      <c r="G43" s="168"/>
      <c r="H43" s="168"/>
      <c r="I43" s="168"/>
      <c r="J43" s="168"/>
      <c r="K43" s="169"/>
      <c r="L43" s="170"/>
      <c r="M43" s="201"/>
      <c r="N43" s="201"/>
      <c r="O43" s="201"/>
      <c r="P43" s="171"/>
    </row>
    <row r="44" spans="1:16" ht="17.100000000000001" customHeight="1">
      <c r="A44" s="167"/>
      <c r="B44" s="168"/>
      <c r="C44" s="168"/>
      <c r="D44" s="168"/>
      <c r="E44" s="168"/>
      <c r="F44" s="168"/>
      <c r="G44" s="168"/>
      <c r="H44" s="168"/>
      <c r="I44" s="168"/>
      <c r="J44" s="168"/>
      <c r="K44" s="169"/>
      <c r="L44" s="170"/>
      <c r="M44" s="201"/>
      <c r="N44" s="201"/>
      <c r="O44" s="201"/>
      <c r="P44" s="171"/>
    </row>
    <row r="45" spans="1:16" ht="17.100000000000001" customHeight="1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9"/>
      <c r="L45" s="170"/>
      <c r="M45" s="201"/>
      <c r="N45" s="201"/>
      <c r="O45" s="201"/>
      <c r="P45" s="171"/>
    </row>
    <row r="46" spans="1:16" ht="17.100000000000001" customHeight="1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69"/>
      <c r="L46" s="170"/>
      <c r="M46" s="201"/>
      <c r="N46" s="201"/>
      <c r="O46" s="201"/>
      <c r="P46" s="171"/>
    </row>
    <row r="47" spans="1:16" ht="17.100000000000001" customHeight="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9"/>
      <c r="L47" s="170"/>
      <c r="M47" s="201"/>
      <c r="N47" s="201"/>
      <c r="O47" s="201"/>
      <c r="P47" s="171"/>
    </row>
    <row r="48" spans="1:16" ht="17.100000000000001" customHeight="1">
      <c r="A48" s="167"/>
      <c r="B48" s="168"/>
      <c r="C48" s="168"/>
      <c r="D48" s="168"/>
      <c r="E48" s="168"/>
      <c r="F48" s="168"/>
      <c r="G48" s="168"/>
      <c r="H48" s="168"/>
      <c r="I48" s="168"/>
      <c r="J48" s="168"/>
      <c r="K48" s="169"/>
      <c r="L48" s="170"/>
      <c r="M48" s="201"/>
      <c r="N48" s="201"/>
      <c r="O48" s="201"/>
      <c r="P48" s="171"/>
    </row>
    <row r="49" spans="1:16" ht="17.100000000000001" customHeight="1">
      <c r="A49" s="167"/>
      <c r="B49" s="168"/>
      <c r="C49" s="168"/>
      <c r="D49" s="168"/>
      <c r="E49" s="168"/>
      <c r="F49" s="168"/>
      <c r="G49" s="168"/>
      <c r="H49" s="168"/>
      <c r="I49" s="168"/>
      <c r="J49" s="168"/>
      <c r="K49" s="169"/>
      <c r="L49" s="170"/>
      <c r="M49" s="201"/>
      <c r="N49" s="201"/>
      <c r="O49" s="201"/>
      <c r="P49" s="171"/>
    </row>
    <row r="50" spans="1:16" ht="17.100000000000001" customHeight="1">
      <c r="A50" s="167"/>
      <c r="B50" s="168"/>
      <c r="C50" s="168"/>
      <c r="D50" s="168"/>
      <c r="E50" s="168"/>
      <c r="F50" s="168"/>
      <c r="G50" s="168"/>
      <c r="H50" s="168"/>
      <c r="I50" s="168"/>
      <c r="J50" s="168"/>
      <c r="K50" s="169"/>
      <c r="L50" s="170"/>
      <c r="M50" s="201"/>
      <c r="N50" s="201"/>
      <c r="O50" s="201"/>
      <c r="P50" s="171"/>
    </row>
    <row r="51" spans="1:16" ht="17.100000000000001" customHeight="1">
      <c r="A51" s="167"/>
      <c r="B51" s="168"/>
      <c r="C51" s="168"/>
      <c r="D51" s="168"/>
      <c r="E51" s="168"/>
      <c r="F51" s="168"/>
      <c r="G51" s="168"/>
      <c r="H51" s="168"/>
      <c r="I51" s="168"/>
      <c r="J51" s="168"/>
      <c r="K51" s="169"/>
      <c r="L51" s="170"/>
      <c r="M51" s="201"/>
      <c r="N51" s="201"/>
      <c r="O51" s="201"/>
      <c r="P51" s="171"/>
    </row>
    <row r="52" spans="1:16" ht="17.100000000000001" customHeight="1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  <c r="L52" s="170"/>
      <c r="M52" s="201"/>
      <c r="N52" s="201"/>
      <c r="O52" s="201"/>
      <c r="P52" s="171"/>
    </row>
    <row r="53" spans="1:16" ht="17.100000000000001" customHeight="1">
      <c r="A53" s="167"/>
      <c r="B53" s="168"/>
      <c r="C53" s="168"/>
      <c r="D53" s="168"/>
      <c r="E53" s="168"/>
      <c r="F53" s="168"/>
      <c r="G53" s="168"/>
      <c r="H53" s="168"/>
      <c r="I53" s="168"/>
      <c r="J53" s="168"/>
      <c r="K53" s="169"/>
      <c r="L53" s="170"/>
      <c r="M53" s="201"/>
      <c r="N53" s="201"/>
      <c r="O53" s="201"/>
      <c r="P53" s="171"/>
    </row>
    <row r="54" spans="1:16" ht="17.100000000000001" customHeight="1">
      <c r="A54" s="167"/>
      <c r="B54" s="168"/>
      <c r="C54" s="168"/>
      <c r="D54" s="168"/>
      <c r="E54" s="168"/>
      <c r="F54" s="168"/>
      <c r="G54" s="168"/>
      <c r="H54" s="168"/>
      <c r="I54" s="168"/>
      <c r="J54" s="168"/>
      <c r="K54" s="169"/>
      <c r="L54" s="170"/>
      <c r="M54" s="201"/>
      <c r="N54" s="201"/>
      <c r="O54" s="201"/>
      <c r="P54" s="171"/>
    </row>
    <row r="55" spans="1:16" ht="17.100000000000001" customHeight="1">
      <c r="A55" s="167"/>
      <c r="B55" s="168"/>
      <c r="C55" s="168"/>
      <c r="D55" s="168"/>
      <c r="E55" s="168"/>
      <c r="F55" s="168"/>
      <c r="G55" s="168"/>
      <c r="H55" s="168"/>
      <c r="I55" s="168"/>
      <c r="J55" s="168"/>
      <c r="K55" s="169"/>
      <c r="L55" s="170"/>
      <c r="M55" s="201"/>
      <c r="N55" s="201"/>
      <c r="O55" s="201"/>
      <c r="P55" s="171"/>
    </row>
    <row r="56" spans="1:16" ht="17.100000000000001" customHeight="1">
      <c r="A56" s="167"/>
      <c r="B56" s="168"/>
      <c r="C56" s="168"/>
      <c r="D56" s="168"/>
      <c r="E56" s="168"/>
      <c r="F56" s="168"/>
      <c r="G56" s="168"/>
      <c r="H56" s="168"/>
      <c r="I56" s="168"/>
      <c r="J56" s="168"/>
      <c r="K56" s="169"/>
      <c r="L56" s="170"/>
      <c r="M56" s="201"/>
      <c r="N56" s="201"/>
      <c r="O56" s="201"/>
      <c r="P56" s="171"/>
    </row>
    <row r="57" spans="1:16" ht="17.100000000000001" customHeight="1">
      <c r="A57" s="167"/>
      <c r="B57" s="168"/>
      <c r="C57" s="168"/>
      <c r="D57" s="168"/>
      <c r="E57" s="168"/>
      <c r="F57" s="168"/>
      <c r="G57" s="168"/>
      <c r="H57" s="168"/>
      <c r="I57" s="168"/>
      <c r="J57" s="168"/>
      <c r="K57" s="169"/>
      <c r="L57" s="170"/>
      <c r="M57" s="201"/>
      <c r="N57" s="201"/>
      <c r="O57" s="201"/>
      <c r="P57" s="171"/>
    </row>
    <row r="58" spans="1:16" ht="17.100000000000001" customHeight="1">
      <c r="A58" s="167"/>
      <c r="B58" s="168"/>
      <c r="C58" s="168"/>
      <c r="D58" s="168"/>
      <c r="E58" s="168"/>
      <c r="F58" s="168"/>
      <c r="G58" s="168"/>
      <c r="H58" s="168"/>
      <c r="I58" s="168"/>
      <c r="J58" s="168"/>
      <c r="K58" s="169"/>
      <c r="L58" s="170"/>
      <c r="M58" s="201"/>
      <c r="N58" s="201"/>
      <c r="O58" s="201"/>
      <c r="P58" s="171"/>
    </row>
    <row r="59" spans="1:16" ht="17.100000000000001" customHeight="1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170"/>
      <c r="M59" s="201"/>
      <c r="N59" s="201"/>
      <c r="O59" s="201"/>
      <c r="P59" s="171"/>
    </row>
    <row r="60" spans="1:16" ht="17.100000000000001" customHeight="1">
      <c r="A60" s="167"/>
      <c r="B60" s="168"/>
      <c r="C60" s="168"/>
      <c r="D60" s="168"/>
      <c r="E60" s="168"/>
      <c r="F60" s="168"/>
      <c r="G60" s="168"/>
      <c r="H60" s="168"/>
      <c r="I60" s="168"/>
      <c r="J60" s="168"/>
      <c r="K60" s="169"/>
      <c r="L60" s="170"/>
      <c r="M60" s="201"/>
      <c r="N60" s="201"/>
      <c r="O60" s="201"/>
      <c r="P60" s="171"/>
    </row>
    <row r="61" spans="1:16" ht="17.100000000000001" customHeight="1">
      <c r="A61" s="167"/>
      <c r="B61" s="168"/>
      <c r="C61" s="168"/>
      <c r="D61" s="168"/>
      <c r="E61" s="168"/>
      <c r="F61" s="168"/>
      <c r="G61" s="168"/>
      <c r="H61" s="168"/>
      <c r="I61" s="168"/>
      <c r="J61" s="168"/>
      <c r="K61" s="169"/>
      <c r="L61" s="170"/>
      <c r="M61" s="201"/>
      <c r="N61" s="201"/>
      <c r="O61" s="201"/>
      <c r="P61" s="171"/>
    </row>
    <row r="62" spans="1:16" ht="17.100000000000001" customHeight="1">
      <c r="A62" s="167"/>
      <c r="B62" s="168"/>
      <c r="C62" s="168"/>
      <c r="D62" s="168"/>
      <c r="E62" s="168"/>
      <c r="F62" s="168"/>
      <c r="G62" s="168"/>
      <c r="H62" s="168"/>
      <c r="I62" s="168"/>
      <c r="J62" s="168"/>
      <c r="K62" s="169"/>
      <c r="L62" s="170"/>
      <c r="M62" s="201"/>
      <c r="N62" s="201"/>
      <c r="O62" s="201"/>
      <c r="P62" s="171"/>
    </row>
    <row r="63" spans="1:16" ht="17.100000000000001" customHeight="1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170"/>
      <c r="M63" s="201"/>
      <c r="N63" s="201"/>
      <c r="O63" s="201"/>
      <c r="P63" s="171"/>
    </row>
    <row r="64" spans="1:16" ht="17.100000000000001" customHeight="1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9"/>
      <c r="L64" s="170"/>
      <c r="M64" s="201"/>
      <c r="N64" s="201"/>
      <c r="O64" s="201"/>
      <c r="P64" s="171"/>
    </row>
    <row r="65" spans="1:16" ht="17.100000000000001" customHeight="1">
      <c r="A65" s="167"/>
      <c r="B65" s="168"/>
      <c r="C65" s="168"/>
      <c r="D65" s="168"/>
      <c r="E65" s="168"/>
      <c r="F65" s="168"/>
      <c r="G65" s="168"/>
      <c r="H65" s="168"/>
      <c r="I65" s="168"/>
      <c r="J65" s="168"/>
      <c r="K65" s="169"/>
      <c r="L65" s="170"/>
      <c r="M65" s="201"/>
      <c r="N65" s="201"/>
      <c r="O65" s="201"/>
      <c r="P65" s="171"/>
    </row>
    <row r="66" spans="1:16" ht="17.100000000000001" customHeight="1">
      <c r="A66" s="167"/>
      <c r="B66" s="168"/>
      <c r="C66" s="168"/>
      <c r="D66" s="168"/>
      <c r="E66" s="168"/>
      <c r="F66" s="168"/>
      <c r="G66" s="168"/>
      <c r="H66" s="168"/>
      <c r="I66" s="168"/>
      <c r="J66" s="168"/>
      <c r="K66" s="169"/>
      <c r="L66" s="170"/>
      <c r="M66" s="201"/>
      <c r="N66" s="201"/>
      <c r="O66" s="201"/>
      <c r="P66" s="171"/>
    </row>
    <row r="67" spans="1:16" ht="17.100000000000001" customHeight="1">
      <c r="A67" s="167"/>
      <c r="B67" s="168"/>
      <c r="C67" s="168"/>
      <c r="D67" s="168"/>
      <c r="E67" s="168"/>
      <c r="F67" s="168"/>
      <c r="G67" s="168"/>
      <c r="H67" s="168"/>
      <c r="I67" s="168"/>
      <c r="J67" s="168"/>
      <c r="K67" s="169"/>
      <c r="L67" s="170"/>
      <c r="M67" s="201"/>
      <c r="N67" s="201"/>
      <c r="O67" s="201"/>
      <c r="P67" s="171"/>
    </row>
    <row r="68" spans="1:16" ht="17.100000000000001" customHeight="1">
      <c r="A68" s="167"/>
      <c r="B68" s="168"/>
      <c r="C68" s="168"/>
      <c r="D68" s="168"/>
      <c r="E68" s="168"/>
      <c r="F68" s="168"/>
      <c r="G68" s="168"/>
      <c r="H68" s="168"/>
      <c r="I68" s="168"/>
      <c r="J68" s="168"/>
      <c r="K68" s="169"/>
      <c r="L68" s="170"/>
      <c r="M68" s="201"/>
      <c r="N68" s="201"/>
      <c r="O68" s="201"/>
      <c r="P68" s="171"/>
    </row>
    <row r="69" spans="1:16" ht="17.100000000000001" customHeight="1">
      <c r="A69" s="167"/>
      <c r="B69" s="168"/>
      <c r="C69" s="168"/>
      <c r="D69" s="168"/>
      <c r="E69" s="168"/>
      <c r="F69" s="168"/>
      <c r="G69" s="168"/>
      <c r="H69" s="168"/>
      <c r="I69" s="168"/>
      <c r="J69" s="168"/>
      <c r="K69" s="169"/>
      <c r="L69" s="170"/>
      <c r="M69" s="201"/>
      <c r="N69" s="201"/>
      <c r="O69" s="201"/>
      <c r="P69" s="171"/>
    </row>
    <row r="70" spans="1:16" ht="17.100000000000001" customHeight="1">
      <c r="A70" s="167"/>
      <c r="B70" s="168"/>
      <c r="C70" s="168"/>
      <c r="D70" s="168"/>
      <c r="E70" s="168"/>
      <c r="F70" s="168"/>
      <c r="G70" s="168"/>
      <c r="H70" s="168"/>
      <c r="I70" s="168"/>
      <c r="J70" s="168"/>
      <c r="K70" s="169"/>
      <c r="L70" s="170"/>
      <c r="M70" s="201"/>
      <c r="N70" s="201"/>
      <c r="O70" s="201"/>
      <c r="P70" s="171"/>
    </row>
    <row r="71" spans="1:16" ht="17.100000000000001" customHeight="1">
      <c r="A71" s="167"/>
      <c r="B71" s="168"/>
      <c r="C71" s="168"/>
      <c r="D71" s="168"/>
      <c r="E71" s="168"/>
      <c r="F71" s="168"/>
      <c r="G71" s="168"/>
      <c r="H71" s="168"/>
      <c r="I71" s="168"/>
      <c r="J71" s="168"/>
      <c r="K71" s="169"/>
      <c r="L71" s="170"/>
      <c r="M71" s="201"/>
      <c r="N71" s="201"/>
      <c r="O71" s="201"/>
      <c r="P71" s="171"/>
    </row>
    <row r="72" spans="1:16" ht="17.100000000000001" customHeight="1">
      <c r="A72" s="167"/>
      <c r="B72" s="168"/>
      <c r="C72" s="168"/>
      <c r="D72" s="168"/>
      <c r="E72" s="168"/>
      <c r="F72" s="168"/>
      <c r="G72" s="168"/>
      <c r="H72" s="168"/>
      <c r="I72" s="168"/>
      <c r="J72" s="168"/>
      <c r="K72" s="169"/>
      <c r="L72" s="170"/>
      <c r="M72" s="201"/>
      <c r="N72" s="201"/>
      <c r="O72" s="201"/>
      <c r="P72" s="171"/>
    </row>
    <row r="73" spans="1:16" ht="17.100000000000001" customHeight="1">
      <c r="A73" s="167"/>
      <c r="B73" s="168"/>
      <c r="C73" s="168"/>
      <c r="D73" s="168"/>
      <c r="E73" s="168"/>
      <c r="F73" s="168"/>
      <c r="G73" s="168"/>
      <c r="H73" s="168"/>
      <c r="I73" s="168"/>
      <c r="J73" s="168"/>
      <c r="K73" s="169"/>
      <c r="L73" s="170"/>
      <c r="M73" s="201"/>
      <c r="N73" s="201"/>
      <c r="O73" s="201"/>
      <c r="P73" s="171"/>
    </row>
    <row r="74" spans="1:16" ht="17.100000000000001" customHeight="1">
      <c r="A74" s="167"/>
      <c r="B74" s="168"/>
      <c r="C74" s="168"/>
      <c r="D74" s="168"/>
      <c r="E74" s="168"/>
      <c r="F74" s="168"/>
      <c r="G74" s="168"/>
      <c r="H74" s="168"/>
      <c r="I74" s="168"/>
      <c r="J74" s="168"/>
      <c r="K74" s="169"/>
      <c r="L74" s="170"/>
      <c r="M74" s="201"/>
      <c r="N74" s="201"/>
      <c r="O74" s="201"/>
      <c r="P74" s="171"/>
    </row>
    <row r="75" spans="1:16" ht="17.100000000000001" customHeight="1">
      <c r="A75" s="167"/>
      <c r="B75" s="168"/>
      <c r="C75" s="168"/>
      <c r="D75" s="168"/>
      <c r="E75" s="168"/>
      <c r="F75" s="168"/>
      <c r="G75" s="168"/>
      <c r="H75" s="168"/>
      <c r="I75" s="168"/>
      <c r="J75" s="168"/>
      <c r="K75" s="169"/>
      <c r="L75" s="170"/>
      <c r="M75" s="201"/>
      <c r="N75" s="201"/>
      <c r="O75" s="201"/>
      <c r="P75" s="171"/>
    </row>
    <row r="76" spans="1:16" ht="17.100000000000001" customHeight="1">
      <c r="A76" s="167"/>
      <c r="B76" s="168"/>
      <c r="C76" s="168"/>
      <c r="D76" s="168"/>
      <c r="E76" s="168"/>
      <c r="F76" s="168"/>
      <c r="G76" s="168"/>
      <c r="H76" s="168"/>
      <c r="I76" s="168"/>
      <c r="J76" s="168"/>
      <c r="K76" s="169"/>
      <c r="L76" s="170"/>
      <c r="M76" s="201"/>
      <c r="N76" s="201"/>
      <c r="O76" s="201"/>
      <c r="P76" s="171"/>
    </row>
    <row r="77" spans="1:16" ht="17.100000000000001" customHeight="1">
      <c r="A77" s="167"/>
      <c r="B77" s="168"/>
      <c r="C77" s="168"/>
      <c r="D77" s="168"/>
      <c r="E77" s="168"/>
      <c r="F77" s="168"/>
      <c r="G77" s="168"/>
      <c r="H77" s="168"/>
      <c r="I77" s="168"/>
      <c r="J77" s="168"/>
      <c r="K77" s="169"/>
      <c r="L77" s="170"/>
      <c r="M77" s="201"/>
      <c r="N77" s="201"/>
      <c r="O77" s="201"/>
      <c r="P77" s="171"/>
    </row>
    <row r="78" spans="1:16" ht="17.100000000000001" customHeight="1">
      <c r="A78" s="167"/>
      <c r="B78" s="168"/>
      <c r="C78" s="168"/>
      <c r="D78" s="168"/>
      <c r="E78" s="168"/>
      <c r="F78" s="168"/>
      <c r="G78" s="168"/>
      <c r="H78" s="168"/>
      <c r="I78" s="168"/>
      <c r="J78" s="168"/>
      <c r="K78" s="169"/>
      <c r="L78" s="170"/>
      <c r="M78" s="201"/>
      <c r="N78" s="201"/>
      <c r="O78" s="201"/>
      <c r="P78" s="171"/>
    </row>
    <row r="79" spans="1:16" ht="17.100000000000001" customHeight="1" thickBot="1">
      <c r="A79" s="172"/>
      <c r="B79" s="173"/>
      <c r="C79" s="173"/>
      <c r="D79" s="173"/>
      <c r="E79" s="173"/>
      <c r="F79" s="173"/>
      <c r="G79" s="173"/>
      <c r="H79" s="173"/>
      <c r="I79" s="173"/>
      <c r="J79" s="173"/>
      <c r="K79" s="174"/>
      <c r="L79" s="175"/>
      <c r="M79" s="202"/>
      <c r="N79" s="202"/>
      <c r="O79" s="202"/>
      <c r="P79" s="176"/>
    </row>
    <row r="80" spans="1:16" ht="36" customHeight="1" thickTop="1" thickBot="1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186"/>
    </row>
    <row r="81" spans="1:16" ht="17.100000000000001" customHeight="1" thickTop="1" thickBo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</row>
    <row r="82" spans="1:16" ht="36" customHeight="1" thickTop="1" thickBot="1">
      <c r="A82" s="516">
        <v>122</v>
      </c>
      <c r="B82" s="517"/>
      <c r="C82" s="517"/>
      <c r="D82" s="517"/>
      <c r="E82" s="517"/>
      <c r="F82" s="517"/>
      <c r="G82" s="517"/>
      <c r="H82" s="517"/>
      <c r="I82" s="517"/>
      <c r="J82" s="517"/>
      <c r="K82" s="517"/>
      <c r="L82" s="517"/>
      <c r="M82" s="517"/>
      <c r="N82" s="517"/>
      <c r="O82" s="517"/>
      <c r="P82" s="518"/>
    </row>
    <row r="83" spans="1:16" ht="15.75" thickTop="1">
      <c r="A83" s="177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</row>
    <row r="84" spans="1:16" ht="39.950000000000003" customHeight="1">
      <c r="A84" s="500"/>
      <c r="B84" s="501"/>
      <c r="C84" s="115"/>
      <c r="D84" s="115"/>
      <c r="E84" s="116"/>
      <c r="F84" s="117"/>
      <c r="G84" s="116"/>
      <c r="H84" s="117"/>
      <c r="I84" s="116"/>
      <c r="J84" s="115"/>
      <c r="K84" s="500"/>
      <c r="L84" s="502"/>
      <c r="M84" s="501"/>
      <c r="N84" s="117"/>
      <c r="O84" s="500"/>
      <c r="P84" s="501"/>
    </row>
    <row r="85" spans="1:16" ht="18">
      <c r="A85" s="499" t="s">
        <v>253</v>
      </c>
      <c r="B85" s="499"/>
      <c r="C85" s="119"/>
      <c r="D85" s="119"/>
      <c r="E85" s="120" t="s">
        <v>254</v>
      </c>
      <c r="F85" s="119"/>
      <c r="G85" s="120" t="s">
        <v>255</v>
      </c>
      <c r="H85" s="119"/>
      <c r="I85" s="120" t="s">
        <v>256</v>
      </c>
      <c r="J85" s="119"/>
      <c r="K85" s="499" t="s">
        <v>254</v>
      </c>
      <c r="L85" s="499"/>
      <c r="M85" s="499"/>
      <c r="N85" s="119"/>
      <c r="O85" s="499" t="s">
        <v>255</v>
      </c>
      <c r="P85" s="499"/>
    </row>
    <row r="86" spans="1:16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</row>
    <row r="87" spans="1:16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</row>
    <row r="88" spans="1:16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</row>
    <row r="89" spans="1:16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</row>
    <row r="90" spans="1:16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</row>
    <row r="91" spans="1:16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</row>
    <row r="92" spans="1:16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</row>
    <row r="93" spans="1:16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</row>
    <row r="94" spans="1:16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</row>
    <row r="95" spans="1:16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</row>
    <row r="96" spans="1:16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</row>
    <row r="97" spans="1:16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</row>
    <row r="98" spans="1:16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</row>
    <row r="99" spans="1:16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</row>
    <row r="100" spans="1:16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</row>
    <row r="101" spans="1:16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</row>
    <row r="102" spans="1:16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</row>
    <row r="103" spans="1:16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</row>
    <row r="104" spans="1:16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</row>
    <row r="105" spans="1:16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</row>
    <row r="106" spans="1:16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</row>
    <row r="107" spans="1:16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</row>
    <row r="108" spans="1:16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</row>
    <row r="109" spans="1:16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</row>
    <row r="110" spans="1:16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</row>
    <row r="111" spans="1:16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</row>
    <row r="112" spans="1:16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</row>
    <row r="113" spans="1:16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</row>
    <row r="114" spans="1:16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</row>
    <row r="115" spans="1:16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</row>
    <row r="116" spans="1:16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</row>
    <row r="117" spans="1:16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</row>
    <row r="118" spans="1:16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</row>
    <row r="119" spans="1:16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</row>
    <row r="120" spans="1:16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</row>
    <row r="121" spans="1:16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</row>
    <row r="122" spans="1:16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</row>
    <row r="123" spans="1:16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</row>
    <row r="124" spans="1:16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</row>
    <row r="125" spans="1:16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</row>
    <row r="126" spans="1:16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</row>
    <row r="127" spans="1:16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</row>
    <row r="128" spans="1:16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</row>
    <row r="129" spans="1:16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</row>
    <row r="130" spans="1:16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</row>
    <row r="131" spans="1:16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</row>
    <row r="132" spans="1:16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</row>
    <row r="133" spans="1:16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</row>
    <row r="134" spans="1:16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</row>
    <row r="135" spans="1:16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</row>
    <row r="136" spans="1:16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</row>
    <row r="137" spans="1:16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</row>
    <row r="138" spans="1:16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</row>
    <row r="139" spans="1:16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</row>
    <row r="140" spans="1:16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</row>
    <row r="141" spans="1:16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</row>
    <row r="142" spans="1:16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</row>
    <row r="143" spans="1:16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</row>
    <row r="144" spans="1:16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</row>
    <row r="145" spans="1:16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</row>
    <row r="146" spans="1:16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</row>
    <row r="147" spans="1:16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</row>
    <row r="148" spans="1:16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</row>
    <row r="149" spans="1:16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</row>
    <row r="150" spans="1:16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</row>
    <row r="151" spans="1:16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</row>
    <row r="152" spans="1:16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</row>
    <row r="153" spans="1:16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</row>
    <row r="154" spans="1:16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</row>
    <row r="155" spans="1:16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</row>
    <row r="156" spans="1:16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</row>
    <row r="157" spans="1:16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</row>
    <row r="158" spans="1:16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</row>
    <row r="159" spans="1:16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</row>
    <row r="160" spans="1:16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</row>
    <row r="161" spans="1:16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</row>
    <row r="162" spans="1:16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</row>
    <row r="163" spans="1:16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</row>
    <row r="164" spans="1:16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</row>
    <row r="165" spans="1:16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</row>
    <row r="166" spans="1:16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</row>
    <row r="167" spans="1:16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</row>
    <row r="168" spans="1:16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</row>
    <row r="169" spans="1:16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</row>
    <row r="170" spans="1:16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</row>
    <row r="171" spans="1:16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</row>
    <row r="172" spans="1:16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</row>
    <row r="173" spans="1:16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</row>
    <row r="174" spans="1:16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</row>
    <row r="175" spans="1:16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</row>
    <row r="176" spans="1:16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</row>
    <row r="177" spans="1:16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</row>
    <row r="178" spans="1:16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</row>
    <row r="179" spans="1:16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</row>
    <row r="180" spans="1:16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</row>
    <row r="181" spans="1:16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</row>
    <row r="182" spans="1:16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</row>
    <row r="183" spans="1:16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</row>
    <row r="184" spans="1:16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</row>
    <row r="185" spans="1:16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</row>
    <row r="186" spans="1:16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</row>
    <row r="187" spans="1:16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</row>
    <row r="188" spans="1:16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</row>
    <row r="189" spans="1:16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</row>
    <row r="190" spans="1:16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</row>
    <row r="191" spans="1:16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</row>
    <row r="192" spans="1:16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3" spans="1:16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</row>
    <row r="194" spans="1:16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</row>
    <row r="195" spans="1:16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</row>
    <row r="196" spans="1:16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</row>
    <row r="197" spans="1:16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</row>
    <row r="198" spans="1:16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</row>
    <row r="199" spans="1:16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</row>
    <row r="200" spans="1:16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</row>
    <row r="201" spans="1:16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</row>
    <row r="202" spans="1:16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</row>
    <row r="203" spans="1:16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</row>
    <row r="204" spans="1:16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</row>
    <row r="205" spans="1:16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6" spans="1:16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</row>
    <row r="207" spans="1:16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</row>
    <row r="208" spans="1:16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</row>
    <row r="209" spans="1:16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</row>
    <row r="210" spans="1:16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</row>
    <row r="211" spans="1:16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</row>
    <row r="212" spans="1:16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</row>
    <row r="213" spans="1:16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</row>
    <row r="214" spans="1:16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</row>
    <row r="215" spans="1:16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</row>
    <row r="216" spans="1:16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</row>
    <row r="217" spans="1:16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</row>
    <row r="218" spans="1:16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</row>
    <row r="219" spans="1:16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</row>
    <row r="220" spans="1:16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</row>
    <row r="221" spans="1:16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</row>
    <row r="222" spans="1:16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</row>
    <row r="223" spans="1:16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</row>
    <row r="224" spans="1:16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</row>
    <row r="225" spans="1:16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</row>
    <row r="226" spans="1:16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7" spans="1:16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</row>
    <row r="228" spans="1:16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</row>
    <row r="229" spans="1:16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</row>
    <row r="230" spans="1:16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</row>
    <row r="231" spans="1:16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</row>
    <row r="232" spans="1:16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</row>
    <row r="233" spans="1:16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</row>
    <row r="234" spans="1:16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</row>
    <row r="235" spans="1:16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</row>
    <row r="236" spans="1:16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</row>
    <row r="237" spans="1:16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</row>
    <row r="238" spans="1:16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</row>
    <row r="239" spans="1:16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</row>
    <row r="240" spans="1:16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</row>
    <row r="241" spans="1:16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</row>
    <row r="242" spans="1:16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</row>
    <row r="243" spans="1:16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</row>
    <row r="244" spans="1:16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5" spans="1:16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</row>
    <row r="246" spans="1:16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</row>
    <row r="247" spans="1:16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</row>
    <row r="248" spans="1:16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</row>
    <row r="249" spans="1:16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</row>
    <row r="250" spans="1:16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</row>
    <row r="251" spans="1:16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</row>
    <row r="252" spans="1:16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</row>
    <row r="253" spans="1:16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</row>
    <row r="254" spans="1:16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</row>
    <row r="255" spans="1:16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</row>
    <row r="256" spans="1:16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</row>
    <row r="257" spans="1:16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</row>
    <row r="258" spans="1:16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</row>
    <row r="259" spans="1:16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</row>
    <row r="260" spans="1:16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</row>
    <row r="261" spans="1:16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</row>
    <row r="262" spans="1:16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</row>
    <row r="263" spans="1:16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</row>
    <row r="264" spans="1:16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</row>
    <row r="265" spans="1:16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</row>
    <row r="266" spans="1:16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</row>
    <row r="267" spans="1:16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</row>
    <row r="268" spans="1:16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</row>
    <row r="269" spans="1:16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</row>
    <row r="270" spans="1:16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</row>
    <row r="271" spans="1:16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</row>
    <row r="272" spans="1:16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</row>
    <row r="273" spans="1:16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</row>
    <row r="274" spans="1:16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</row>
    <row r="275" spans="1:16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</row>
    <row r="276" spans="1:16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</row>
    <row r="277" spans="1:16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</row>
    <row r="278" spans="1:16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</row>
    <row r="279" spans="1:16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</row>
    <row r="280" spans="1:16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</row>
    <row r="281" spans="1:16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</row>
    <row r="282" spans="1:16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</row>
    <row r="283" spans="1:16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</row>
    <row r="284" spans="1:16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</row>
    <row r="285" spans="1:16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</row>
    <row r="286" spans="1:16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</row>
    <row r="287" spans="1:16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</row>
    <row r="288" spans="1:16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</row>
    <row r="289" spans="1:16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</row>
    <row r="290" spans="1:16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</row>
    <row r="291" spans="1:16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</row>
    <row r="292" spans="1:16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</row>
    <row r="293" spans="1:16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</row>
    <row r="294" spans="1:16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</row>
    <row r="295" spans="1:16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</row>
    <row r="296" spans="1:16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</row>
    <row r="297" spans="1:16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</row>
    <row r="298" spans="1:16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</row>
    <row r="299" spans="1:16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</row>
    <row r="300" spans="1:16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</row>
    <row r="301" spans="1:16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</row>
    <row r="302" spans="1:16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</row>
    <row r="303" spans="1:16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</row>
    <row r="304" spans="1:16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</row>
    <row r="305" spans="1:16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</row>
    <row r="306" spans="1:16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</row>
    <row r="307" spans="1:16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</row>
    <row r="308" spans="1:16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</row>
    <row r="309" spans="1:16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</row>
    <row r="310" spans="1:16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</row>
    <row r="311" spans="1:16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</row>
    <row r="312" spans="1:16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</row>
    <row r="313" spans="1:16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</row>
    <row r="314" spans="1:16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</row>
    <row r="315" spans="1:16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</row>
    <row r="316" spans="1:16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</row>
    <row r="317" spans="1:16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</row>
    <row r="318" spans="1:16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</row>
    <row r="319" spans="1:16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</row>
    <row r="320" spans="1:16">
      <c r="A320" s="115"/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</row>
    <row r="321" spans="1:16">
      <c r="A321" s="11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</row>
    <row r="322" spans="1:16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</row>
    <row r="323" spans="1:16">
      <c r="A323" s="115"/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</row>
    <row r="324" spans="1:16">
      <c r="A324" s="115"/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</row>
    <row r="325" spans="1:16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</row>
    <row r="326" spans="1:16">
      <c r="A326" s="115"/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</row>
    <row r="327" spans="1:16">
      <c r="A327" s="115"/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</row>
    <row r="328" spans="1:16">
      <c r="A328" s="115"/>
      <c r="B328" s="115"/>
      <c r="C328" s="115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</row>
    <row r="329" spans="1:16">
      <c r="A329" s="115"/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</row>
    <row r="330" spans="1:16">
      <c r="A330" s="115"/>
      <c r="B330" s="115"/>
      <c r="C330" s="115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</row>
    <row r="331" spans="1:16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</row>
    <row r="332" spans="1:16">
      <c r="A332" s="115"/>
      <c r="B332" s="115"/>
      <c r="C332" s="115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</row>
    <row r="333" spans="1:16">
      <c r="A333" s="115"/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</row>
    <row r="334" spans="1:16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</row>
    <row r="335" spans="1:16">
      <c r="A335" s="115"/>
      <c r="B335" s="115"/>
      <c r="C335" s="115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</row>
    <row r="336" spans="1:16">
      <c r="A336" s="115"/>
      <c r="B336" s="115"/>
      <c r="C336" s="115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</row>
    <row r="337" spans="1:16">
      <c r="A337" s="115"/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</row>
    <row r="338" spans="1:16">
      <c r="A338" s="115"/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</row>
    <row r="339" spans="1:16">
      <c r="A339" s="115"/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</row>
    <row r="340" spans="1:16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</row>
    <row r="341" spans="1:16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</row>
    <row r="342" spans="1:16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</row>
    <row r="343" spans="1:16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</row>
    <row r="344" spans="1:16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</row>
    <row r="345" spans="1:16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</row>
    <row r="346" spans="1:16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</row>
    <row r="347" spans="1:16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</row>
    <row r="348" spans="1:16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</row>
    <row r="349" spans="1:16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</row>
    <row r="350" spans="1:16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</row>
    <row r="351" spans="1:16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</row>
    <row r="352" spans="1:16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</row>
    <row r="353" spans="1:16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</row>
    <row r="354" spans="1:16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</row>
    <row r="355" spans="1:16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</row>
    <row r="356" spans="1:16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</row>
    <row r="357" spans="1:16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</row>
    <row r="358" spans="1:16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</row>
    <row r="359" spans="1:16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</row>
    <row r="360" spans="1:16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</row>
    <row r="361" spans="1:16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</row>
    <row r="362" spans="1:16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</row>
    <row r="363" spans="1:16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</row>
    <row r="364" spans="1:16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</row>
    <row r="365" spans="1:16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</row>
    <row r="366" spans="1:16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</row>
    <row r="367" spans="1:16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</row>
    <row r="368" spans="1:16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</row>
    <row r="369" spans="1:16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</row>
    <row r="370" spans="1:16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</row>
    <row r="371" spans="1:16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</row>
    <row r="372" spans="1:16">
      <c r="A372" s="115"/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</row>
    <row r="373" spans="1:16">
      <c r="A373" s="115"/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</row>
    <row r="374" spans="1:16">
      <c r="A374" s="115"/>
      <c r="B374" s="115"/>
      <c r="C374" s="115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</row>
    <row r="375" spans="1:16">
      <c r="A375" s="115"/>
      <c r="B375" s="115"/>
      <c r="C375" s="115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</row>
    <row r="376" spans="1:16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</row>
    <row r="377" spans="1:16">
      <c r="A377" s="115"/>
      <c r="B377" s="115"/>
      <c r="C377" s="115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</row>
    <row r="378" spans="1:16">
      <c r="A378" s="115"/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</row>
    <row r="379" spans="1:16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</row>
    <row r="380" spans="1:16">
      <c r="A380" s="115"/>
      <c r="B380" s="115"/>
      <c r="C380" s="115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</row>
    <row r="381" spans="1:16">
      <c r="A381" s="115"/>
      <c r="B381" s="115"/>
      <c r="C381" s="115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</row>
    <row r="382" spans="1:16">
      <c r="A382" s="115"/>
      <c r="B382" s="115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</row>
    <row r="383" spans="1:16">
      <c r="A383" s="115"/>
      <c r="B383" s="115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</row>
    <row r="384" spans="1:16">
      <c r="A384" s="115"/>
      <c r="B384" s="115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</row>
    <row r="385" spans="1:16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</row>
    <row r="386" spans="1:16">
      <c r="A386" s="115"/>
      <c r="B386" s="115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</row>
    <row r="387" spans="1:16">
      <c r="A387" s="115"/>
      <c r="B387" s="115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</row>
    <row r="388" spans="1:16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</row>
    <row r="389" spans="1:16">
      <c r="A389" s="115"/>
      <c r="B389" s="115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</row>
    <row r="390" spans="1:16">
      <c r="A390" s="115"/>
      <c r="B390" s="115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</row>
    <row r="391" spans="1:16">
      <c r="A391" s="115"/>
      <c r="B391" s="115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</row>
    <row r="392" spans="1:16">
      <c r="A392" s="115"/>
      <c r="B392" s="115"/>
      <c r="C392" s="115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</row>
    <row r="393" spans="1:16">
      <c r="A393" s="115"/>
      <c r="B393" s="115"/>
      <c r="C393" s="115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</row>
    <row r="394" spans="1:16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</row>
    <row r="395" spans="1:16">
      <c r="A395" s="115"/>
      <c r="B395" s="115"/>
      <c r="C395" s="115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</row>
    <row r="396" spans="1:16">
      <c r="A396" s="115"/>
      <c r="B396" s="115"/>
      <c r="C396" s="115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</row>
    <row r="397" spans="1:16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</row>
    <row r="398" spans="1:16">
      <c r="A398" s="115"/>
      <c r="B398" s="115"/>
      <c r="C398" s="115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</row>
    <row r="399" spans="1:16">
      <c r="A399" s="115"/>
      <c r="B399" s="115"/>
      <c r="C399" s="115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</row>
    <row r="400" spans="1:16">
      <c r="A400" s="115"/>
      <c r="B400" s="115"/>
      <c r="C400" s="115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</row>
    <row r="401" spans="1:16">
      <c r="A401" s="115"/>
      <c r="B401" s="115"/>
      <c r="C401" s="115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</row>
    <row r="402" spans="1:16">
      <c r="A402" s="115"/>
      <c r="B402" s="115"/>
      <c r="C402" s="115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</row>
    <row r="403" spans="1:16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</row>
    <row r="404" spans="1:16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</row>
    <row r="405" spans="1:16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</row>
    <row r="406" spans="1:16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</row>
    <row r="407" spans="1:16">
      <c r="A407" s="115"/>
      <c r="B407" s="115"/>
      <c r="C407" s="115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</row>
    <row r="408" spans="1:16">
      <c r="A408" s="115"/>
      <c r="B408" s="115"/>
      <c r="C408" s="115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</row>
    <row r="409" spans="1:16">
      <c r="A409" s="115"/>
      <c r="B409" s="115"/>
      <c r="C409" s="115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</row>
    <row r="410" spans="1:16">
      <c r="A410" s="115"/>
      <c r="B410" s="115"/>
      <c r="C410" s="115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</row>
    <row r="411" spans="1:16">
      <c r="A411" s="115"/>
      <c r="B411" s="115"/>
      <c r="C411" s="115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</row>
    <row r="412" spans="1:16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</row>
    <row r="413" spans="1:16">
      <c r="A413" s="115"/>
      <c r="B413" s="115"/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</row>
    <row r="414" spans="1:16">
      <c r="A414" s="115"/>
      <c r="B414" s="115"/>
      <c r="C414" s="115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</row>
    <row r="415" spans="1:16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6" spans="1:16">
      <c r="A416" s="115"/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</row>
    <row r="417" spans="1:16">
      <c r="A417" s="115"/>
      <c r="B417" s="115"/>
      <c r="C417" s="115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</row>
    <row r="418" spans="1:16">
      <c r="A418" s="115"/>
      <c r="B418" s="115"/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</row>
    <row r="419" spans="1:16">
      <c r="A419" s="115"/>
      <c r="B419" s="115"/>
      <c r="C419" s="115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</row>
    <row r="420" spans="1:16">
      <c r="A420" s="115"/>
      <c r="B420" s="115"/>
      <c r="C420" s="115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</row>
    <row r="421" spans="1:16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</row>
    <row r="422" spans="1:16">
      <c r="A422" s="115"/>
      <c r="B422" s="115"/>
      <c r="C422" s="115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</row>
    <row r="423" spans="1:16">
      <c r="A423" s="115"/>
      <c r="B423" s="115"/>
      <c r="C423" s="115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</row>
    <row r="424" spans="1:16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</row>
    <row r="425" spans="1:16">
      <c r="A425" s="115"/>
      <c r="B425" s="115"/>
      <c r="C425" s="115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</row>
    <row r="426" spans="1:16">
      <c r="A426" s="115"/>
      <c r="B426" s="115"/>
      <c r="C426" s="115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</row>
    <row r="427" spans="1:16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8" spans="1:16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</row>
    <row r="429" spans="1:16">
      <c r="A429" s="115"/>
      <c r="B429" s="115"/>
      <c r="C429" s="115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</row>
    <row r="430" spans="1:16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</row>
    <row r="431" spans="1:16">
      <c r="A431" s="115"/>
      <c r="B431" s="115"/>
      <c r="C431" s="115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</row>
    <row r="432" spans="1:16">
      <c r="A432" s="115"/>
      <c r="B432" s="115"/>
      <c r="C432" s="115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</row>
    <row r="433" spans="1:16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</row>
    <row r="434" spans="1:16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</row>
    <row r="435" spans="1:16">
      <c r="A435" s="115"/>
      <c r="B435" s="115"/>
      <c r="C435" s="115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</row>
    <row r="436" spans="1:16">
      <c r="A436" s="115"/>
      <c r="B436" s="115"/>
      <c r="C436" s="115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</row>
    <row r="437" spans="1:16">
      <c r="A437" s="115"/>
      <c r="B437" s="115"/>
      <c r="C437" s="115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</row>
    <row r="438" spans="1:16">
      <c r="A438" s="115"/>
      <c r="B438" s="115"/>
      <c r="C438" s="115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</row>
    <row r="439" spans="1:16">
      <c r="A439" s="115"/>
      <c r="B439" s="115"/>
      <c r="C439" s="115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</row>
    <row r="440" spans="1:16">
      <c r="A440" s="115"/>
      <c r="B440" s="115"/>
      <c r="C440" s="115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</row>
    <row r="441" spans="1:16">
      <c r="A441" s="115"/>
      <c r="B441" s="115"/>
      <c r="C441" s="115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</row>
    <row r="442" spans="1:16">
      <c r="A442" s="115"/>
      <c r="B442" s="115"/>
      <c r="C442" s="115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</row>
    <row r="443" spans="1:16">
      <c r="A443" s="115"/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</row>
    <row r="444" spans="1:16">
      <c r="A444" s="115"/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</row>
    <row r="445" spans="1:16">
      <c r="A445" s="115"/>
      <c r="B445" s="115"/>
      <c r="C445" s="115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</row>
    <row r="446" spans="1:16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</row>
    <row r="447" spans="1:16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</row>
    <row r="448" spans="1:16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</row>
    <row r="449" spans="1:16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</row>
    <row r="450" spans="1:16">
      <c r="A450" s="115"/>
      <c r="B450" s="115"/>
      <c r="C450" s="115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</row>
    <row r="451" spans="1:16">
      <c r="A451" s="115"/>
      <c r="B451" s="115"/>
      <c r="C451" s="115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</row>
    <row r="452" spans="1:16">
      <c r="A452" s="115"/>
      <c r="B452" s="115"/>
      <c r="C452" s="115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</row>
    <row r="453" spans="1:16">
      <c r="A453" s="115"/>
      <c r="B453" s="115"/>
      <c r="C453" s="115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</row>
    <row r="454" spans="1:16">
      <c r="A454" s="115"/>
      <c r="B454" s="115"/>
      <c r="C454" s="115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</row>
    <row r="455" spans="1:16">
      <c r="A455" s="115"/>
      <c r="B455" s="115"/>
      <c r="C455" s="115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</row>
    <row r="456" spans="1:16">
      <c r="A456" s="115"/>
      <c r="B456" s="115"/>
      <c r="C456" s="115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</row>
    <row r="457" spans="1:16">
      <c r="A457" s="115"/>
      <c r="B457" s="115"/>
      <c r="C457" s="115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</row>
    <row r="458" spans="1:16">
      <c r="A458" s="115"/>
      <c r="B458" s="115"/>
      <c r="C458" s="115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</row>
    <row r="459" spans="1:16">
      <c r="A459" s="115"/>
      <c r="B459" s="115"/>
      <c r="C459" s="115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</row>
    <row r="460" spans="1:16">
      <c r="A460" s="115"/>
      <c r="B460" s="115"/>
      <c r="C460" s="115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</row>
    <row r="461" spans="1:16">
      <c r="A461" s="115"/>
      <c r="B461" s="115"/>
      <c r="C461" s="115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</row>
    <row r="462" spans="1:16">
      <c r="A462" s="115"/>
      <c r="B462" s="115"/>
      <c r="C462" s="115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</row>
    <row r="463" spans="1:16">
      <c r="A463" s="115"/>
      <c r="B463" s="115"/>
      <c r="C463" s="115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</row>
    <row r="464" spans="1:16">
      <c r="A464" s="115"/>
      <c r="B464" s="115"/>
      <c r="C464" s="115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</row>
    <row r="465" spans="1:16">
      <c r="A465" s="115"/>
      <c r="B465" s="115"/>
      <c r="C465" s="115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</row>
    <row r="466" spans="1:16">
      <c r="A466" s="115"/>
      <c r="B466" s="115"/>
      <c r="C466" s="115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</row>
    <row r="467" spans="1:16">
      <c r="A467" s="115"/>
      <c r="B467" s="115"/>
      <c r="C467" s="115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</row>
    <row r="468" spans="1:16">
      <c r="A468" s="115"/>
      <c r="B468" s="115"/>
      <c r="C468" s="115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</row>
    <row r="469" spans="1:16">
      <c r="A469" s="115"/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</row>
    <row r="470" spans="1:16">
      <c r="A470" s="115"/>
      <c r="B470" s="115"/>
      <c r="C470" s="115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</row>
    <row r="471" spans="1:16">
      <c r="A471" s="115"/>
      <c r="B471" s="115"/>
      <c r="C471" s="115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</row>
    <row r="472" spans="1:16">
      <c r="A472" s="115"/>
      <c r="B472" s="115"/>
      <c r="C472" s="115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</row>
    <row r="473" spans="1:16">
      <c r="A473" s="115"/>
      <c r="B473" s="115"/>
      <c r="C473" s="115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</row>
    <row r="474" spans="1:16">
      <c r="A474" s="115"/>
      <c r="B474" s="115"/>
      <c r="C474" s="115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</row>
    <row r="475" spans="1:16">
      <c r="A475" s="115"/>
      <c r="B475" s="115"/>
      <c r="C475" s="115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</row>
    <row r="476" spans="1:16">
      <c r="A476" s="115"/>
      <c r="B476" s="115"/>
      <c r="C476" s="115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</row>
    <row r="477" spans="1:16">
      <c r="A477" s="115"/>
      <c r="B477" s="115"/>
      <c r="C477" s="115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</row>
    <row r="478" spans="1:16">
      <c r="A478" s="115"/>
      <c r="B478" s="115"/>
      <c r="C478" s="115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</row>
    <row r="479" spans="1:16">
      <c r="A479" s="115"/>
      <c r="B479" s="115"/>
      <c r="C479" s="115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</row>
    <row r="480" spans="1:16">
      <c r="A480" s="115"/>
      <c r="B480" s="115"/>
      <c r="C480" s="11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</row>
    <row r="481" spans="1:16">
      <c r="A481" s="115"/>
      <c r="B481" s="115"/>
      <c r="C481" s="115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</row>
    <row r="482" spans="1:16">
      <c r="A482" s="115"/>
      <c r="B482" s="115"/>
      <c r="C482" s="115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</row>
    <row r="483" spans="1:16">
      <c r="A483" s="115"/>
      <c r="B483" s="115"/>
      <c r="C483" s="115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</row>
    <row r="484" spans="1:16">
      <c r="A484" s="115"/>
      <c r="B484" s="115"/>
      <c r="C484" s="115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</row>
    <row r="485" spans="1:16">
      <c r="A485" s="115"/>
      <c r="B485" s="115"/>
      <c r="C485" s="115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</row>
    <row r="486" spans="1:16">
      <c r="A486" s="115"/>
      <c r="B486" s="115"/>
      <c r="C486" s="115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</row>
    <row r="487" spans="1:16">
      <c r="A487" s="115"/>
      <c r="B487" s="115"/>
      <c r="C487" s="115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</row>
    <row r="488" spans="1:16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</row>
    <row r="489" spans="1:16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</row>
    <row r="490" spans="1:16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</row>
    <row r="491" spans="1:16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</row>
    <row r="492" spans="1:16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</row>
    <row r="493" spans="1:16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</row>
    <row r="494" spans="1:16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</row>
    <row r="495" spans="1:16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</row>
    <row r="496" spans="1:16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</row>
    <row r="497" spans="1:16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</row>
    <row r="498" spans="1:16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</row>
    <row r="499" spans="1:16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</row>
    <row r="500" spans="1:16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</row>
    <row r="501" spans="1:16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</row>
    <row r="502" spans="1:16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</row>
    <row r="503" spans="1:16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</row>
    <row r="504" spans="1:16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</row>
    <row r="505" spans="1:16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</row>
    <row r="506" spans="1:16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</row>
    <row r="507" spans="1:16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</row>
    <row r="508" spans="1:16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</row>
    <row r="509" spans="1:16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</row>
    <row r="510" spans="1:16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</row>
    <row r="511" spans="1:16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</row>
    <row r="512" spans="1:16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</row>
    <row r="513" spans="1:16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</row>
    <row r="514" spans="1:16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</row>
    <row r="515" spans="1:16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</row>
    <row r="516" spans="1:16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</row>
    <row r="517" spans="1:16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</row>
    <row r="518" spans="1:16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</row>
    <row r="519" spans="1:16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</row>
    <row r="520" spans="1:16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</row>
    <row r="521" spans="1:16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</row>
    <row r="522" spans="1:16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</row>
    <row r="523" spans="1:16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</row>
    <row r="524" spans="1:16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</row>
    <row r="525" spans="1:16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</row>
    <row r="526" spans="1:16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</row>
    <row r="527" spans="1:16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</row>
    <row r="528" spans="1:16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</row>
    <row r="529" spans="1:16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</row>
    <row r="530" spans="1:16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</row>
    <row r="531" spans="1:16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</row>
    <row r="532" spans="1:16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</row>
    <row r="533" spans="1:16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</row>
  </sheetData>
  <mergeCells count="15">
    <mergeCell ref="K5:K6"/>
    <mergeCell ref="L5:L6"/>
    <mergeCell ref="A18:P18"/>
    <mergeCell ref="M5:O6"/>
    <mergeCell ref="D5:J6"/>
    <mergeCell ref="B5:C5"/>
    <mergeCell ref="B6:C6"/>
    <mergeCell ref="K84:M84"/>
    <mergeCell ref="K85:M85"/>
    <mergeCell ref="A82:P82"/>
    <mergeCell ref="A12:P12"/>
    <mergeCell ref="O85:P85"/>
    <mergeCell ref="O84:P84"/>
    <mergeCell ref="A84:B84"/>
    <mergeCell ref="A85:B85"/>
  </mergeCells>
  <phoneticPr fontId="2" type="noConversion"/>
  <printOptions horizontalCentered="1" verticalCentered="1"/>
  <pageMargins left="0.39370078740157483" right="0" top="0" bottom="0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P525"/>
  <sheetViews>
    <sheetView showGridLines="0" view="pageBreakPreview" zoomScale="60" zoomScaleNormal="75" workbookViewId="0">
      <selection activeCell="G7" sqref="G7"/>
    </sheetView>
  </sheetViews>
  <sheetFormatPr defaultColWidth="10.28515625" defaultRowHeight="15"/>
  <cols>
    <col min="1" max="1" width="12.7109375" style="2" customWidth="1"/>
    <col min="2" max="2" width="10.85546875" style="2" customWidth="1"/>
    <col min="3" max="3" width="4.4257812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0.7109375" style="2" customWidth="1"/>
    <col min="13" max="13" width="4.7109375" style="2" customWidth="1"/>
    <col min="14" max="14" width="7.7109375" style="2" customWidth="1"/>
    <col min="15" max="15" width="3.7109375" style="2" customWidth="1"/>
    <col min="16" max="16" width="22" style="2" customWidth="1"/>
    <col min="17" max="16384" width="10.28515625" style="2"/>
  </cols>
  <sheetData>
    <row r="1" spans="1:16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8"/>
      <c r="K1" s="129"/>
      <c r="L1" s="128"/>
      <c r="M1" s="337" t="str">
        <f>+works!M1</f>
        <v>Date : 01/12/2021</v>
      </c>
      <c r="N1" s="128"/>
      <c r="O1" s="128"/>
      <c r="P1" s="130"/>
    </row>
    <row r="2" spans="1:16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3"/>
      <c r="L2" s="132"/>
      <c r="M2" s="132"/>
      <c r="N2" s="132"/>
      <c r="O2" s="132"/>
      <c r="P2" s="134"/>
    </row>
    <row r="3" spans="1:16" ht="30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5"/>
      <c r="P3" s="136"/>
    </row>
    <row r="4" spans="1:16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5"/>
      <c r="K5" s="549" t="s">
        <v>170</v>
      </c>
      <c r="L5" s="551" t="s">
        <v>158</v>
      </c>
      <c r="M5" s="553" t="s">
        <v>171</v>
      </c>
      <c r="N5" s="531"/>
      <c r="O5" s="554"/>
      <c r="P5" s="137" t="s">
        <v>172</v>
      </c>
    </row>
    <row r="6" spans="1:16" ht="26.1" customHeight="1" thickBot="1">
      <c r="A6" s="76" t="s">
        <v>173</v>
      </c>
      <c r="B6" s="542" t="s">
        <v>174</v>
      </c>
      <c r="C6" s="543"/>
      <c r="D6" s="546"/>
      <c r="E6" s="547"/>
      <c r="F6" s="547"/>
      <c r="G6" s="547"/>
      <c r="H6" s="547"/>
      <c r="I6" s="547"/>
      <c r="J6" s="548"/>
      <c r="K6" s="550"/>
      <c r="L6" s="552"/>
      <c r="M6" s="555"/>
      <c r="N6" s="547"/>
      <c r="O6" s="556"/>
      <c r="P6" s="138" t="s">
        <v>5</v>
      </c>
    </row>
    <row r="7" spans="1:16" ht="30" customHeight="1" thickTop="1">
      <c r="A7" s="139"/>
      <c r="B7" s="140" t="s">
        <v>108</v>
      </c>
      <c r="C7" s="216"/>
      <c r="D7" s="141" t="s">
        <v>240</v>
      </c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228"/>
    </row>
    <row r="8" spans="1:16" ht="27.95" customHeight="1">
      <c r="A8" s="139"/>
      <c r="B8" s="140">
        <v>1200</v>
      </c>
      <c r="C8" s="140" t="s">
        <v>351</v>
      </c>
      <c r="D8" s="143" t="s">
        <v>176</v>
      </c>
      <c r="E8" s="143"/>
      <c r="F8" s="143"/>
      <c r="G8" s="143"/>
      <c r="H8" s="143"/>
      <c r="I8" s="143"/>
      <c r="J8" s="143"/>
      <c r="K8" s="93"/>
      <c r="L8" s="93"/>
      <c r="M8" s="93"/>
      <c r="N8" s="93"/>
      <c r="O8" s="93"/>
      <c r="P8" s="93"/>
    </row>
    <row r="9" spans="1:16" ht="17.100000000000001" customHeight="1" thickBot="1">
      <c r="A9" s="144"/>
      <c r="B9" s="145" t="s">
        <v>109</v>
      </c>
      <c r="C9" s="145"/>
      <c r="D9" s="146"/>
      <c r="E9" s="146"/>
      <c r="F9" s="146"/>
      <c r="G9" s="146"/>
      <c r="H9" s="146"/>
      <c r="I9" s="146"/>
      <c r="J9" s="146"/>
      <c r="K9" s="147"/>
      <c r="L9" s="147"/>
      <c r="M9" s="147"/>
      <c r="N9" s="147"/>
      <c r="O9" s="147"/>
      <c r="P9" s="147"/>
    </row>
    <row r="10" spans="1:16" ht="24.95" customHeight="1" thickTop="1">
      <c r="A10" s="178" t="s">
        <v>177</v>
      </c>
      <c r="B10" s="33"/>
      <c r="C10" s="217"/>
      <c r="D10" s="46" t="s">
        <v>178</v>
      </c>
      <c r="E10" s="46"/>
      <c r="F10" s="46"/>
      <c r="G10" s="46"/>
      <c r="H10" s="46"/>
      <c r="I10" s="46"/>
      <c r="J10" s="46"/>
      <c r="K10" s="193"/>
      <c r="L10" s="193"/>
      <c r="M10" s="179"/>
      <c r="N10" s="179"/>
      <c r="O10" s="179"/>
      <c r="P10" s="44"/>
    </row>
    <row r="11" spans="1:16" ht="17.100000000000001" customHeight="1">
      <c r="A11" s="158"/>
      <c r="B11" s="194" t="s">
        <v>179</v>
      </c>
      <c r="C11" s="209"/>
      <c r="D11" s="194"/>
      <c r="E11" s="196"/>
      <c r="F11" s="196"/>
      <c r="G11" s="196"/>
      <c r="H11" s="196"/>
      <c r="I11" s="196"/>
      <c r="J11" s="195"/>
      <c r="K11" s="197"/>
      <c r="L11" s="198"/>
      <c r="M11" s="258"/>
      <c r="N11" s="259"/>
      <c r="O11" s="260"/>
      <c r="P11" s="243"/>
    </row>
    <row r="12" spans="1:16" ht="17.100000000000001" customHeight="1">
      <c r="A12" s="17" t="s">
        <v>180</v>
      </c>
      <c r="B12" s="50" t="s">
        <v>181</v>
      </c>
      <c r="C12" s="210"/>
      <c r="D12" s="59" t="s">
        <v>111</v>
      </c>
      <c r="E12" s="69"/>
      <c r="F12" s="69"/>
      <c r="G12" s="69"/>
      <c r="H12" s="69"/>
      <c r="I12" s="69"/>
      <c r="J12" s="60"/>
      <c r="K12" s="15" t="s">
        <v>182</v>
      </c>
      <c r="L12" s="16">
        <v>1</v>
      </c>
      <c r="M12" s="537"/>
      <c r="N12" s="538"/>
      <c r="O12" s="539"/>
      <c r="P12" s="381"/>
    </row>
    <row r="13" spans="1:16" ht="17.100000000000001" customHeight="1">
      <c r="A13" s="17"/>
      <c r="B13" s="50"/>
      <c r="C13" s="210"/>
      <c r="D13" s="59" t="s">
        <v>112</v>
      </c>
      <c r="E13" s="69"/>
      <c r="F13" s="69"/>
      <c r="G13" s="69"/>
      <c r="H13" s="69"/>
      <c r="I13" s="69"/>
      <c r="J13" s="60"/>
      <c r="K13" s="15"/>
      <c r="L13" s="16"/>
      <c r="M13" s="384"/>
      <c r="N13" s="385"/>
      <c r="O13" s="386"/>
      <c r="P13" s="381"/>
    </row>
    <row r="14" spans="1:16" ht="17.100000000000001" customHeight="1">
      <c r="A14" s="17"/>
      <c r="B14" s="50"/>
      <c r="C14" s="210"/>
      <c r="D14" s="59"/>
      <c r="E14" s="69"/>
      <c r="F14" s="69"/>
      <c r="G14" s="69"/>
      <c r="H14" s="69"/>
      <c r="I14" s="69"/>
      <c r="J14" s="60"/>
      <c r="K14" s="15"/>
      <c r="L14" s="16"/>
      <c r="M14" s="384"/>
      <c r="N14" s="385"/>
      <c r="O14" s="386"/>
      <c r="P14" s="381"/>
    </row>
    <row r="15" spans="1:16" ht="17.100000000000001" customHeight="1">
      <c r="A15" s="17" t="s">
        <v>183</v>
      </c>
      <c r="B15" s="50"/>
      <c r="C15" s="210"/>
      <c r="D15" s="61" t="s">
        <v>340</v>
      </c>
      <c r="E15" s="69"/>
      <c r="F15" s="69"/>
      <c r="G15" s="69"/>
      <c r="H15" s="69"/>
      <c r="I15" s="69"/>
      <c r="J15" s="60"/>
      <c r="K15" s="15"/>
      <c r="L15" s="16"/>
      <c r="M15" s="384"/>
      <c r="N15" s="385"/>
      <c r="O15" s="386"/>
      <c r="P15" s="381"/>
    </row>
    <row r="16" spans="1:16" ht="17.100000000000001" customHeight="1">
      <c r="A16" s="17"/>
      <c r="B16" s="50"/>
      <c r="C16" s="210"/>
      <c r="D16" s="59"/>
      <c r="E16" s="69"/>
      <c r="F16" s="69"/>
      <c r="G16" s="69"/>
      <c r="H16" s="69"/>
      <c r="I16" s="69"/>
      <c r="J16" s="60"/>
      <c r="K16" s="15"/>
      <c r="L16" s="16"/>
      <c r="M16" s="384"/>
      <c r="N16" s="385"/>
      <c r="O16" s="386"/>
      <c r="P16" s="381"/>
    </row>
    <row r="17" spans="1:16" ht="17.100000000000001" customHeight="1">
      <c r="A17" s="17" t="s">
        <v>184</v>
      </c>
      <c r="B17" s="50" t="s">
        <v>186</v>
      </c>
      <c r="C17" s="210"/>
      <c r="D17" s="59" t="s">
        <v>458</v>
      </c>
      <c r="E17" s="69"/>
      <c r="F17" s="69"/>
      <c r="G17" s="69"/>
      <c r="H17" s="69"/>
      <c r="I17" s="69"/>
      <c r="J17" s="60"/>
      <c r="K17" s="15" t="s">
        <v>187</v>
      </c>
      <c r="L17" s="16">
        <v>1</v>
      </c>
      <c r="M17" s="537"/>
      <c r="N17" s="538"/>
      <c r="O17" s="539"/>
      <c r="P17" s="381"/>
    </row>
    <row r="18" spans="1:16" ht="17.100000000000001" customHeight="1">
      <c r="A18" s="17"/>
      <c r="B18" s="50"/>
      <c r="C18" s="210"/>
      <c r="D18" s="59" t="s">
        <v>457</v>
      </c>
      <c r="E18" s="69"/>
      <c r="F18" s="69"/>
      <c r="G18" s="69"/>
      <c r="H18" s="69"/>
      <c r="I18" s="69"/>
      <c r="J18" s="60"/>
      <c r="K18" s="15"/>
      <c r="L18" s="16"/>
      <c r="M18" s="384"/>
      <c r="N18" s="409"/>
      <c r="O18" s="410"/>
      <c r="P18" s="381"/>
    </row>
    <row r="19" spans="1:16" ht="17.100000000000001" customHeight="1">
      <c r="A19" s="17"/>
      <c r="B19" s="50"/>
      <c r="C19" s="210"/>
      <c r="D19" s="59"/>
      <c r="E19" s="69"/>
      <c r="F19" s="69"/>
      <c r="G19" s="69"/>
      <c r="H19" s="69"/>
      <c r="I19" s="69"/>
      <c r="J19" s="60"/>
      <c r="K19" s="15"/>
      <c r="L19" s="16"/>
      <c r="M19" s="384"/>
      <c r="N19" s="385"/>
      <c r="O19" s="386"/>
      <c r="P19" s="381"/>
    </row>
    <row r="20" spans="1:16" ht="17.100000000000001" customHeight="1">
      <c r="A20" s="17" t="s">
        <v>185</v>
      </c>
      <c r="B20" s="50" t="s">
        <v>137</v>
      </c>
      <c r="C20" s="210"/>
      <c r="D20" s="59" t="s">
        <v>146</v>
      </c>
      <c r="E20" s="69"/>
      <c r="F20" s="69"/>
      <c r="G20" s="69"/>
      <c r="H20" s="69"/>
      <c r="I20" s="69"/>
      <c r="J20" s="60"/>
      <c r="K20" s="15" t="s">
        <v>187</v>
      </c>
      <c r="L20" s="16">
        <v>1</v>
      </c>
      <c r="M20" s="537"/>
      <c r="N20" s="538"/>
      <c r="O20" s="539"/>
      <c r="P20" s="381"/>
    </row>
    <row r="21" spans="1:16" ht="17.100000000000001" customHeight="1">
      <c r="A21" s="17"/>
      <c r="B21" s="50" t="s">
        <v>148</v>
      </c>
      <c r="C21" s="210"/>
      <c r="D21" s="59" t="s">
        <v>147</v>
      </c>
      <c r="E21" s="69"/>
      <c r="F21" s="69"/>
      <c r="G21" s="69"/>
      <c r="H21" s="69"/>
      <c r="I21" s="69"/>
      <c r="J21" s="60"/>
      <c r="K21" s="15"/>
      <c r="L21" s="16"/>
      <c r="M21" s="384"/>
      <c r="N21" s="385"/>
      <c r="O21" s="386"/>
      <c r="P21" s="381"/>
    </row>
    <row r="22" spans="1:16" ht="17.100000000000001" customHeight="1">
      <c r="A22" s="17"/>
      <c r="B22" s="50"/>
      <c r="C22" s="210"/>
      <c r="D22" s="59"/>
      <c r="E22" s="69"/>
      <c r="F22" s="69"/>
      <c r="G22" s="69"/>
      <c r="H22" s="69"/>
      <c r="I22" s="69"/>
      <c r="J22" s="60"/>
      <c r="K22" s="15"/>
      <c r="L22" s="16"/>
      <c r="M22" s="384"/>
      <c r="N22" s="385"/>
      <c r="O22" s="386"/>
      <c r="P22" s="381"/>
    </row>
    <row r="23" spans="1:16" ht="17.100000000000001" customHeight="1">
      <c r="A23" s="17" t="s">
        <v>165</v>
      </c>
      <c r="B23" s="50" t="s">
        <v>188</v>
      </c>
      <c r="C23" s="210"/>
      <c r="D23" s="59" t="s">
        <v>129</v>
      </c>
      <c r="E23" s="69"/>
      <c r="F23" s="69"/>
      <c r="G23" s="69"/>
      <c r="H23" s="69"/>
      <c r="I23" s="69"/>
      <c r="J23" s="60"/>
      <c r="K23" s="15" t="s">
        <v>182</v>
      </c>
      <c r="L23" s="16">
        <v>1</v>
      </c>
      <c r="M23" s="537"/>
      <c r="N23" s="538"/>
      <c r="O23" s="539"/>
      <c r="P23" s="414" t="s">
        <v>466</v>
      </c>
    </row>
    <row r="24" spans="1:16" ht="17.100000000000001" customHeight="1">
      <c r="A24" s="17"/>
      <c r="B24" s="50"/>
      <c r="C24" s="210"/>
      <c r="D24" s="59" t="s">
        <v>130</v>
      </c>
      <c r="E24" s="69"/>
      <c r="F24" s="69"/>
      <c r="G24" s="69"/>
      <c r="H24" s="69"/>
      <c r="I24" s="69"/>
      <c r="J24" s="60"/>
      <c r="K24" s="15"/>
      <c r="L24" s="16"/>
      <c r="M24" s="384"/>
      <c r="N24" s="385"/>
      <c r="O24" s="386"/>
      <c r="P24" s="381"/>
    </row>
    <row r="25" spans="1:16" ht="17.100000000000001" customHeight="1">
      <c r="A25" s="17"/>
      <c r="B25" s="50"/>
      <c r="C25" s="210"/>
      <c r="D25" s="59" t="s">
        <v>131</v>
      </c>
      <c r="E25" s="69"/>
      <c r="F25" s="69"/>
      <c r="G25" s="69"/>
      <c r="H25" s="69"/>
      <c r="I25" s="69"/>
      <c r="J25" s="60"/>
      <c r="K25" s="15"/>
      <c r="L25" s="16"/>
      <c r="M25" s="384"/>
      <c r="N25" s="385"/>
      <c r="O25" s="386"/>
      <c r="P25" s="381"/>
    </row>
    <row r="26" spans="1:16" ht="17.100000000000001" customHeight="1">
      <c r="A26" s="17"/>
      <c r="B26" s="50"/>
      <c r="C26" s="210"/>
      <c r="D26" s="59" t="s">
        <v>132</v>
      </c>
      <c r="E26" s="69"/>
      <c r="F26" s="69"/>
      <c r="G26" s="69"/>
      <c r="H26" s="69"/>
      <c r="I26" s="69"/>
      <c r="J26" s="60"/>
      <c r="K26" s="15"/>
      <c r="L26" s="16"/>
      <c r="M26" s="261"/>
      <c r="N26" s="262"/>
      <c r="O26" s="263"/>
      <c r="P26" s="381"/>
    </row>
    <row r="27" spans="1:16" ht="17.100000000000001" customHeight="1">
      <c r="A27" s="17"/>
      <c r="B27" s="50"/>
      <c r="C27" s="210"/>
      <c r="D27" s="59"/>
      <c r="E27" s="69"/>
      <c r="F27" s="69"/>
      <c r="G27" s="69"/>
      <c r="H27" s="69"/>
      <c r="I27" s="69"/>
      <c r="J27" s="60"/>
      <c r="K27" s="15"/>
      <c r="L27" s="16"/>
      <c r="M27" s="261"/>
      <c r="N27" s="262"/>
      <c r="O27" s="263"/>
      <c r="P27" s="381"/>
    </row>
    <row r="28" spans="1:16" ht="17.100000000000001" customHeight="1">
      <c r="A28" s="17" t="s">
        <v>189</v>
      </c>
      <c r="B28" s="50"/>
      <c r="C28" s="210"/>
      <c r="D28" s="61" t="s">
        <v>113</v>
      </c>
      <c r="E28" s="69"/>
      <c r="F28" s="69"/>
      <c r="G28" s="69"/>
      <c r="H28" s="69"/>
      <c r="I28" s="69"/>
      <c r="J28" s="60"/>
      <c r="K28" s="15"/>
      <c r="L28" s="16"/>
      <c r="M28" s="261"/>
      <c r="N28" s="262"/>
      <c r="O28" s="263"/>
      <c r="P28" s="381"/>
    </row>
    <row r="29" spans="1:16" ht="17.100000000000001" customHeight="1">
      <c r="A29" s="17"/>
      <c r="B29" s="50"/>
      <c r="C29" s="210"/>
      <c r="D29" s="59"/>
      <c r="E29" s="69"/>
      <c r="F29" s="69"/>
      <c r="G29" s="69"/>
      <c r="H29" s="69"/>
      <c r="I29" s="69"/>
      <c r="J29" s="60"/>
      <c r="K29" s="15"/>
      <c r="L29" s="16"/>
      <c r="M29" s="261"/>
      <c r="N29" s="262"/>
      <c r="O29" s="263"/>
      <c r="P29" s="381"/>
    </row>
    <row r="30" spans="1:16" ht="17.100000000000001" customHeight="1">
      <c r="A30" s="17" t="s">
        <v>190</v>
      </c>
      <c r="B30" s="50" t="s">
        <v>114</v>
      </c>
      <c r="C30" s="210"/>
      <c r="D30" s="59" t="s">
        <v>332</v>
      </c>
      <c r="E30" s="69"/>
      <c r="F30" s="69"/>
      <c r="G30" s="69"/>
      <c r="H30" s="69"/>
      <c r="I30" s="69"/>
      <c r="J30" s="60"/>
      <c r="K30" s="15" t="s">
        <v>182</v>
      </c>
      <c r="L30" s="16">
        <v>1</v>
      </c>
      <c r="M30" s="537"/>
      <c r="N30" s="538"/>
      <c r="O30" s="539"/>
      <c r="P30" s="381"/>
    </row>
    <row r="31" spans="1:16" ht="17.100000000000001" customHeight="1">
      <c r="A31" s="17" t="s">
        <v>191</v>
      </c>
      <c r="B31" s="50" t="s">
        <v>114</v>
      </c>
      <c r="C31" s="210"/>
      <c r="D31" s="59" t="s">
        <v>225</v>
      </c>
      <c r="E31" s="69"/>
      <c r="F31" s="69"/>
      <c r="G31" s="69"/>
      <c r="H31" s="69"/>
      <c r="I31" s="69"/>
      <c r="J31" s="60"/>
      <c r="K31" s="15" t="s">
        <v>182</v>
      </c>
      <c r="L31" s="16">
        <v>1</v>
      </c>
      <c r="M31" s="537"/>
      <c r="N31" s="538"/>
      <c r="O31" s="539"/>
      <c r="P31" s="381"/>
    </row>
    <row r="32" spans="1:16" ht="17.100000000000001" customHeight="1">
      <c r="A32" s="17" t="s">
        <v>192</v>
      </c>
      <c r="B32" s="50" t="s">
        <v>115</v>
      </c>
      <c r="C32" s="210"/>
      <c r="D32" s="59" t="s">
        <v>333</v>
      </c>
      <c r="E32" s="69"/>
      <c r="F32" s="69"/>
      <c r="G32" s="69"/>
      <c r="H32" s="69"/>
      <c r="I32" s="69"/>
      <c r="J32" s="60"/>
      <c r="K32" s="15" t="s">
        <v>182</v>
      </c>
      <c r="L32" s="16">
        <v>1</v>
      </c>
      <c r="M32" s="537"/>
      <c r="N32" s="538"/>
      <c r="O32" s="539"/>
      <c r="P32" s="381"/>
    </row>
    <row r="33" spans="1:16" ht="17.100000000000001" customHeight="1">
      <c r="A33" s="17" t="s">
        <v>193</v>
      </c>
      <c r="B33" s="50" t="s">
        <v>116</v>
      </c>
      <c r="C33" s="210"/>
      <c r="D33" s="59" t="s">
        <v>334</v>
      </c>
      <c r="E33" s="69"/>
      <c r="F33" s="69"/>
      <c r="G33" s="69"/>
      <c r="H33" s="69"/>
      <c r="I33" s="69"/>
      <c r="J33" s="60"/>
      <c r="K33" s="15" t="s">
        <v>182</v>
      </c>
      <c r="L33" s="16">
        <v>1</v>
      </c>
      <c r="M33" s="537"/>
      <c r="N33" s="538"/>
      <c r="O33" s="539"/>
      <c r="P33" s="381"/>
    </row>
    <row r="34" spans="1:16" ht="17.100000000000001" customHeight="1">
      <c r="A34" s="17" t="s">
        <v>194</v>
      </c>
      <c r="B34" s="50" t="s">
        <v>114</v>
      </c>
      <c r="C34" s="210"/>
      <c r="D34" s="59" t="s">
        <v>335</v>
      </c>
      <c r="E34" s="69"/>
      <c r="F34" s="69"/>
      <c r="G34" s="69"/>
      <c r="H34" s="69"/>
      <c r="I34" s="69"/>
      <c r="J34" s="60"/>
      <c r="K34" s="15" t="s">
        <v>182</v>
      </c>
      <c r="L34" s="16">
        <v>1</v>
      </c>
      <c r="M34" s="537"/>
      <c r="N34" s="538"/>
      <c r="O34" s="539"/>
      <c r="P34" s="381"/>
    </row>
    <row r="35" spans="1:16" ht="17.100000000000001" customHeight="1">
      <c r="A35" s="17" t="s">
        <v>195</v>
      </c>
      <c r="B35" s="50" t="s">
        <v>117</v>
      </c>
      <c r="C35" s="210"/>
      <c r="D35" s="59" t="s">
        <v>336</v>
      </c>
      <c r="E35" s="69"/>
      <c r="F35" s="69"/>
      <c r="G35" s="69"/>
      <c r="H35" s="69"/>
      <c r="I35" s="69"/>
      <c r="J35" s="60"/>
      <c r="K35" s="15" t="s">
        <v>182</v>
      </c>
      <c r="L35" s="16">
        <v>1</v>
      </c>
      <c r="M35" s="537"/>
      <c r="N35" s="538"/>
      <c r="O35" s="539"/>
      <c r="P35" s="381"/>
    </row>
    <row r="36" spans="1:16" ht="17.100000000000001" customHeight="1">
      <c r="A36" s="17" t="s">
        <v>196</v>
      </c>
      <c r="B36" s="54" t="s">
        <v>6</v>
      </c>
      <c r="C36" s="211"/>
      <c r="D36" s="59" t="s">
        <v>9</v>
      </c>
      <c r="E36" s="69"/>
      <c r="F36" s="69"/>
      <c r="G36" s="69"/>
      <c r="H36" s="69"/>
      <c r="I36" s="69"/>
      <c r="J36" s="60"/>
      <c r="K36" s="15" t="s">
        <v>182</v>
      </c>
      <c r="L36" s="16">
        <v>1</v>
      </c>
      <c r="M36" s="537"/>
      <c r="N36" s="538"/>
      <c r="O36" s="539"/>
      <c r="P36" s="381"/>
    </row>
    <row r="37" spans="1:16" ht="17.100000000000001" customHeight="1">
      <c r="A37" s="17"/>
      <c r="B37" s="50"/>
      <c r="C37" s="210"/>
      <c r="D37" s="59"/>
      <c r="E37" s="69"/>
      <c r="F37" s="69"/>
      <c r="G37" s="69"/>
      <c r="H37" s="69"/>
      <c r="I37" s="69"/>
      <c r="J37" s="60"/>
      <c r="K37" s="15"/>
      <c r="L37" s="16"/>
      <c r="M37" s="384"/>
      <c r="N37" s="385"/>
      <c r="O37" s="386"/>
      <c r="P37" s="381"/>
    </row>
    <row r="38" spans="1:16" ht="17.100000000000001" customHeight="1">
      <c r="A38" s="17" t="s">
        <v>197</v>
      </c>
      <c r="B38" s="50"/>
      <c r="C38" s="210"/>
      <c r="D38" s="59" t="s">
        <v>118</v>
      </c>
      <c r="E38" s="69"/>
      <c r="F38" s="69"/>
      <c r="G38" s="69"/>
      <c r="H38" s="69"/>
      <c r="I38" s="69"/>
      <c r="J38" s="60"/>
      <c r="K38" s="15" t="s">
        <v>182</v>
      </c>
      <c r="L38" s="16">
        <v>1</v>
      </c>
      <c r="M38" s="537"/>
      <c r="N38" s="538"/>
      <c r="O38" s="539"/>
      <c r="P38" s="381"/>
    </row>
    <row r="39" spans="1:16" ht="17.100000000000001" customHeight="1">
      <c r="A39" s="17"/>
      <c r="B39" s="50"/>
      <c r="C39" s="210"/>
      <c r="D39" s="59" t="s">
        <v>119</v>
      </c>
      <c r="E39" s="69"/>
      <c r="F39" s="69"/>
      <c r="G39" s="69"/>
      <c r="H39" s="69"/>
      <c r="I39" s="69"/>
      <c r="J39" s="60"/>
      <c r="K39" s="15"/>
      <c r="L39" s="16"/>
      <c r="M39" s="341"/>
      <c r="N39" s="342"/>
      <c r="O39" s="343"/>
      <c r="P39" s="381"/>
    </row>
    <row r="40" spans="1:16" ht="17.100000000000001" customHeight="1">
      <c r="A40" s="17"/>
      <c r="B40" s="50"/>
      <c r="C40" s="210"/>
      <c r="D40" s="59"/>
      <c r="E40" s="69"/>
      <c r="F40" s="69"/>
      <c r="G40" s="69"/>
      <c r="H40" s="69"/>
      <c r="I40" s="69"/>
      <c r="J40" s="60"/>
      <c r="K40" s="15"/>
      <c r="L40" s="16"/>
      <c r="M40" s="341"/>
      <c r="N40" s="342"/>
      <c r="O40" s="343"/>
      <c r="P40" s="381"/>
    </row>
    <row r="41" spans="1:16" ht="17.100000000000001" customHeight="1">
      <c r="A41" s="17" t="s">
        <v>198</v>
      </c>
      <c r="B41" s="50" t="s">
        <v>199</v>
      </c>
      <c r="C41" s="210"/>
      <c r="D41" s="59" t="s">
        <v>120</v>
      </c>
      <c r="E41" s="69"/>
      <c r="F41" s="69"/>
      <c r="G41" s="69"/>
      <c r="H41" s="69"/>
      <c r="I41" s="69"/>
      <c r="J41" s="60"/>
      <c r="K41" s="15" t="s">
        <v>182</v>
      </c>
      <c r="L41" s="16">
        <v>1</v>
      </c>
      <c r="M41" s="537"/>
      <c r="N41" s="538"/>
      <c r="O41" s="539"/>
      <c r="P41" s="381"/>
    </row>
    <row r="42" spans="1:16" ht="17.100000000000001" customHeight="1">
      <c r="A42" s="17"/>
      <c r="B42" s="50"/>
      <c r="C42" s="210"/>
      <c r="D42" s="59" t="s">
        <v>339</v>
      </c>
      <c r="E42" s="69"/>
      <c r="F42" s="69"/>
      <c r="G42" s="69"/>
      <c r="H42" s="69"/>
      <c r="I42" s="69"/>
      <c r="J42" s="60"/>
      <c r="K42" s="15"/>
      <c r="L42" s="16"/>
      <c r="M42" s="384"/>
      <c r="N42" s="385"/>
      <c r="O42" s="386"/>
      <c r="P42" s="381"/>
    </row>
    <row r="43" spans="1:16" ht="17.100000000000001" customHeight="1">
      <c r="A43" s="17"/>
      <c r="B43" s="50"/>
      <c r="C43" s="210"/>
      <c r="D43" s="59"/>
      <c r="E43" s="69"/>
      <c r="F43" s="69"/>
      <c r="G43" s="69"/>
      <c r="H43" s="69"/>
      <c r="I43" s="69"/>
      <c r="J43" s="60"/>
      <c r="K43" s="15"/>
      <c r="L43" s="16"/>
      <c r="M43" s="384"/>
      <c r="N43" s="385"/>
      <c r="O43" s="386"/>
      <c r="P43" s="381"/>
    </row>
    <row r="44" spans="1:16" ht="17.100000000000001" customHeight="1">
      <c r="A44" s="17" t="s">
        <v>200</v>
      </c>
      <c r="B44" s="50" t="s">
        <v>201</v>
      </c>
      <c r="C44" s="224" t="s">
        <v>350</v>
      </c>
      <c r="D44" s="59" t="s">
        <v>338</v>
      </c>
      <c r="E44" s="69"/>
      <c r="F44" s="69"/>
      <c r="G44" s="69"/>
      <c r="H44" s="69"/>
      <c r="I44" s="69"/>
      <c r="J44" s="60"/>
      <c r="K44" s="15" t="s">
        <v>182</v>
      </c>
      <c r="L44" s="16">
        <v>1</v>
      </c>
      <c r="M44" s="537"/>
      <c r="N44" s="538"/>
      <c r="O44" s="539"/>
      <c r="P44" s="381"/>
    </row>
    <row r="45" spans="1:16" ht="17.100000000000001" customHeight="1">
      <c r="A45" s="17"/>
      <c r="B45" s="50"/>
      <c r="C45" s="210"/>
      <c r="D45" s="59" t="s">
        <v>339</v>
      </c>
      <c r="E45" s="69"/>
      <c r="F45" s="69"/>
      <c r="G45" s="69"/>
      <c r="H45" s="69"/>
      <c r="I45" s="69"/>
      <c r="J45" s="60"/>
      <c r="K45" s="15"/>
      <c r="L45" s="16"/>
      <c r="M45" s="384"/>
      <c r="N45" s="385"/>
      <c r="O45" s="386"/>
      <c r="P45" s="381"/>
    </row>
    <row r="46" spans="1:16" ht="17.100000000000001" customHeight="1">
      <c r="A46" s="17"/>
      <c r="B46" s="50"/>
      <c r="C46" s="210"/>
      <c r="D46" s="59"/>
      <c r="E46" s="69"/>
      <c r="F46" s="69"/>
      <c r="G46" s="69"/>
      <c r="H46" s="69"/>
      <c r="I46" s="69"/>
      <c r="J46" s="60"/>
      <c r="K46" s="15"/>
      <c r="L46" s="16"/>
      <c r="M46" s="261"/>
      <c r="N46" s="262"/>
      <c r="O46" s="263"/>
      <c r="P46" s="381"/>
    </row>
    <row r="47" spans="1:16" ht="17.100000000000001" customHeight="1">
      <c r="A47" s="19"/>
      <c r="B47" s="52"/>
      <c r="C47" s="212"/>
      <c r="D47" s="66"/>
      <c r="E47" s="73"/>
      <c r="F47" s="73"/>
      <c r="G47" s="73"/>
      <c r="H47" s="73"/>
      <c r="I47" s="73"/>
      <c r="J47" s="67"/>
      <c r="K47" s="20"/>
      <c r="L47" s="21"/>
      <c r="M47" s="264"/>
      <c r="N47" s="265"/>
      <c r="O47" s="266"/>
      <c r="P47" s="251"/>
    </row>
    <row r="48" spans="1:16" ht="24.95" customHeight="1">
      <c r="A48" s="22" t="s">
        <v>202</v>
      </c>
      <c r="B48" s="23"/>
      <c r="C48" s="213"/>
      <c r="D48" s="23" t="s">
        <v>203</v>
      </c>
      <c r="E48" s="23"/>
      <c r="F48" s="23"/>
      <c r="G48" s="23"/>
      <c r="H48" s="23"/>
      <c r="I48" s="23"/>
      <c r="J48" s="23"/>
      <c r="K48" s="199"/>
      <c r="L48" s="200"/>
      <c r="M48" s="279"/>
      <c r="N48" s="279"/>
      <c r="O48" s="279"/>
      <c r="P48" s="280"/>
    </row>
    <row r="49" spans="1:16" ht="17.100000000000001" customHeight="1">
      <c r="A49" s="12"/>
      <c r="B49" s="48" t="s">
        <v>179</v>
      </c>
      <c r="C49" s="214"/>
      <c r="D49" s="57"/>
      <c r="E49" s="68"/>
      <c r="F49" s="68"/>
      <c r="G49" s="68"/>
      <c r="H49" s="68"/>
      <c r="I49" s="68"/>
      <c r="J49" s="58"/>
      <c r="K49" s="13"/>
      <c r="L49" s="14"/>
      <c r="M49" s="258"/>
      <c r="N49" s="259"/>
      <c r="O49" s="260"/>
      <c r="P49" s="243"/>
    </row>
    <row r="50" spans="1:16" ht="17.100000000000001" customHeight="1">
      <c r="A50" s="17" t="s">
        <v>204</v>
      </c>
      <c r="B50" s="50"/>
      <c r="C50" s="210"/>
      <c r="D50" s="59" t="s">
        <v>111</v>
      </c>
      <c r="E50" s="69"/>
      <c r="F50" s="69"/>
      <c r="G50" s="69"/>
      <c r="H50" s="69"/>
      <c r="I50" s="69"/>
      <c r="J50" s="60"/>
      <c r="K50" s="15" t="s">
        <v>182</v>
      </c>
      <c r="L50" s="16">
        <v>1</v>
      </c>
      <c r="M50" s="537"/>
      <c r="N50" s="538"/>
      <c r="O50" s="539"/>
      <c r="P50" s="381"/>
    </row>
    <row r="51" spans="1:16" ht="17.100000000000001" customHeight="1">
      <c r="A51" s="17"/>
      <c r="B51" s="50"/>
      <c r="C51" s="210"/>
      <c r="D51" s="59" t="s">
        <v>112</v>
      </c>
      <c r="E51" s="69"/>
      <c r="F51" s="69"/>
      <c r="G51" s="69"/>
      <c r="H51" s="69"/>
      <c r="I51" s="69"/>
      <c r="J51" s="60"/>
      <c r="K51" s="15"/>
      <c r="L51" s="16"/>
      <c r="M51" s="384"/>
      <c r="N51" s="385"/>
      <c r="O51" s="386"/>
      <c r="P51" s="381"/>
    </row>
    <row r="52" spans="1:16" ht="17.100000000000001" customHeight="1">
      <c r="A52" s="17"/>
      <c r="B52" s="50"/>
      <c r="C52" s="210"/>
      <c r="D52" s="59"/>
      <c r="E52" s="69"/>
      <c r="F52" s="69"/>
      <c r="G52" s="69"/>
      <c r="H52" s="69"/>
      <c r="I52" s="69"/>
      <c r="J52" s="60"/>
      <c r="K52" s="15"/>
      <c r="L52" s="16"/>
      <c r="M52" s="384"/>
      <c r="N52" s="385"/>
      <c r="O52" s="386"/>
      <c r="P52" s="381"/>
    </row>
    <row r="53" spans="1:16" ht="17.100000000000001" customHeight="1">
      <c r="A53" s="17" t="s">
        <v>205</v>
      </c>
      <c r="B53" s="50"/>
      <c r="C53" s="210"/>
      <c r="D53" s="61" t="s">
        <v>121</v>
      </c>
      <c r="E53" s="69"/>
      <c r="F53" s="69"/>
      <c r="G53" s="69"/>
      <c r="H53" s="69"/>
      <c r="I53" s="69"/>
      <c r="J53" s="60"/>
      <c r="K53" s="15"/>
      <c r="L53" s="16"/>
      <c r="M53" s="384"/>
      <c r="N53" s="385"/>
      <c r="O53" s="386"/>
      <c r="P53" s="381"/>
    </row>
    <row r="54" spans="1:16" ht="17.100000000000001" customHeight="1">
      <c r="A54" s="17"/>
      <c r="B54" s="50"/>
      <c r="C54" s="210"/>
      <c r="D54" s="59"/>
      <c r="E54" s="69"/>
      <c r="F54" s="69"/>
      <c r="G54" s="69"/>
      <c r="H54" s="69"/>
      <c r="I54" s="69"/>
      <c r="J54" s="60"/>
      <c r="K54" s="15"/>
      <c r="L54" s="16"/>
      <c r="M54" s="384"/>
      <c r="N54" s="385"/>
      <c r="O54" s="386"/>
      <c r="P54" s="381"/>
    </row>
    <row r="55" spans="1:16" ht="17.100000000000001" customHeight="1">
      <c r="A55" s="17" t="s">
        <v>206</v>
      </c>
      <c r="B55" s="50"/>
      <c r="C55" s="224" t="s">
        <v>350</v>
      </c>
      <c r="D55" s="59" t="s">
        <v>122</v>
      </c>
      <c r="E55" s="69"/>
      <c r="F55" s="69"/>
      <c r="G55" s="69"/>
      <c r="H55" s="69"/>
      <c r="I55" s="69"/>
      <c r="J55" s="60"/>
      <c r="K55" s="15" t="s">
        <v>182</v>
      </c>
      <c r="L55" s="16">
        <v>1</v>
      </c>
      <c r="M55" s="537"/>
      <c r="N55" s="538"/>
      <c r="O55" s="539"/>
      <c r="P55" s="381"/>
    </row>
    <row r="56" spans="1:16" ht="17.100000000000001" customHeight="1">
      <c r="A56" s="17"/>
      <c r="B56" s="50"/>
      <c r="C56" s="210"/>
      <c r="D56" s="59" t="s">
        <v>123</v>
      </c>
      <c r="E56" s="69"/>
      <c r="F56" s="69"/>
      <c r="G56" s="69"/>
      <c r="H56" s="69"/>
      <c r="I56" s="69"/>
      <c r="J56" s="60"/>
      <c r="K56" s="15"/>
      <c r="L56" s="16"/>
      <c r="M56" s="384"/>
      <c r="N56" s="385"/>
      <c r="O56" s="386"/>
      <c r="P56" s="381"/>
    </row>
    <row r="57" spans="1:16" ht="17.100000000000001" customHeight="1">
      <c r="A57" s="19"/>
      <c r="B57" s="52"/>
      <c r="C57" s="212"/>
      <c r="D57" s="66"/>
      <c r="E57" s="73"/>
      <c r="F57" s="73"/>
      <c r="G57" s="73"/>
      <c r="H57" s="73"/>
      <c r="I57" s="73"/>
      <c r="J57" s="67"/>
      <c r="K57" s="20"/>
      <c r="L57" s="21"/>
      <c r="M57" s="411"/>
      <c r="N57" s="412"/>
      <c r="O57" s="413"/>
      <c r="P57" s="382"/>
    </row>
    <row r="58" spans="1:16" ht="17.100000000000001" customHeight="1">
      <c r="A58" s="17" t="s">
        <v>207</v>
      </c>
      <c r="B58" s="50"/>
      <c r="C58" s="224" t="s">
        <v>350</v>
      </c>
      <c r="D58" s="59" t="s">
        <v>124</v>
      </c>
      <c r="E58" s="69"/>
      <c r="F58" s="69"/>
      <c r="G58" s="69"/>
      <c r="H58" s="69"/>
      <c r="I58" s="69"/>
      <c r="J58" s="60"/>
      <c r="K58" s="15" t="s">
        <v>182</v>
      </c>
      <c r="L58" s="16">
        <v>1</v>
      </c>
      <c r="M58" s="537"/>
      <c r="N58" s="538"/>
      <c r="O58" s="539"/>
      <c r="P58" s="381"/>
    </row>
    <row r="59" spans="1:16" ht="17.100000000000001" customHeight="1">
      <c r="A59" s="17"/>
      <c r="B59" s="50"/>
      <c r="C59" s="210"/>
      <c r="D59" s="59" t="s">
        <v>125</v>
      </c>
      <c r="E59" s="69"/>
      <c r="F59" s="69"/>
      <c r="G59" s="69"/>
      <c r="H59" s="69"/>
      <c r="I59" s="69"/>
      <c r="J59" s="60"/>
      <c r="K59" s="15"/>
      <c r="L59" s="16"/>
      <c r="M59" s="411"/>
      <c r="N59" s="412"/>
      <c r="O59" s="413"/>
      <c r="P59" s="382"/>
    </row>
    <row r="60" spans="1:16" ht="17.100000000000001" customHeight="1">
      <c r="A60" s="19"/>
      <c r="B60" s="52"/>
      <c r="C60" s="212"/>
      <c r="D60" s="66"/>
      <c r="E60" s="73"/>
      <c r="F60" s="73"/>
      <c r="G60" s="73"/>
      <c r="H60" s="73"/>
      <c r="I60" s="73"/>
      <c r="J60" s="67"/>
      <c r="K60" s="20"/>
      <c r="L60" s="21"/>
      <c r="M60" s="411"/>
      <c r="N60" s="412"/>
      <c r="O60" s="413"/>
      <c r="P60" s="382"/>
    </row>
    <row r="61" spans="1:16" ht="17.100000000000001" customHeight="1">
      <c r="A61" s="17" t="s">
        <v>208</v>
      </c>
      <c r="B61" s="50"/>
      <c r="C61" s="210"/>
      <c r="D61" s="59" t="s">
        <v>126</v>
      </c>
      <c r="E61" s="69"/>
      <c r="F61" s="69"/>
      <c r="G61" s="69"/>
      <c r="H61" s="69"/>
      <c r="I61" s="69"/>
      <c r="J61" s="60"/>
      <c r="K61" s="15" t="s">
        <v>182</v>
      </c>
      <c r="L61" s="16">
        <v>1</v>
      </c>
      <c r="M61" s="537"/>
      <c r="N61" s="538"/>
      <c r="O61" s="539"/>
      <c r="P61" s="381"/>
    </row>
    <row r="62" spans="1:16" ht="17.100000000000001" customHeight="1">
      <c r="A62" s="17"/>
      <c r="B62" s="50"/>
      <c r="C62" s="210"/>
      <c r="D62" s="59" t="s">
        <v>127</v>
      </c>
      <c r="E62" s="69"/>
      <c r="F62" s="69"/>
      <c r="G62" s="69"/>
      <c r="H62" s="69"/>
      <c r="I62" s="69"/>
      <c r="J62" s="60"/>
      <c r="K62" s="15"/>
      <c r="L62" s="16"/>
      <c r="M62" s="384"/>
      <c r="N62" s="385"/>
      <c r="O62" s="386"/>
      <c r="P62" s="381"/>
    </row>
    <row r="63" spans="1:16" ht="17.100000000000001" customHeight="1">
      <c r="A63" s="17"/>
      <c r="B63" s="50"/>
      <c r="C63" s="210"/>
      <c r="D63" s="59" t="s">
        <v>128</v>
      </c>
      <c r="E63" s="69"/>
      <c r="F63" s="69"/>
      <c r="G63" s="69"/>
      <c r="H63" s="69"/>
      <c r="I63" s="69"/>
      <c r="J63" s="60"/>
      <c r="K63" s="15"/>
      <c r="L63" s="16"/>
      <c r="M63" s="384"/>
      <c r="N63" s="385"/>
      <c r="O63" s="386"/>
      <c r="P63" s="381"/>
    </row>
    <row r="64" spans="1:16" ht="17.100000000000001" customHeight="1">
      <c r="A64" s="19"/>
      <c r="B64" s="52"/>
      <c r="C64" s="212"/>
      <c r="D64" s="66"/>
      <c r="E64" s="73"/>
      <c r="F64" s="73"/>
      <c r="G64" s="73"/>
      <c r="H64" s="73"/>
      <c r="I64" s="73"/>
      <c r="J64" s="67"/>
      <c r="K64" s="20"/>
      <c r="L64" s="21"/>
      <c r="M64" s="411"/>
      <c r="N64" s="412"/>
      <c r="O64" s="413"/>
      <c r="P64" s="382"/>
    </row>
    <row r="65" spans="1:16" ht="17.100000000000001" customHeight="1">
      <c r="A65" s="17" t="s">
        <v>209</v>
      </c>
      <c r="B65" s="50"/>
      <c r="C65" s="210"/>
      <c r="D65" s="59" t="s">
        <v>0</v>
      </c>
      <c r="E65" s="69"/>
      <c r="F65" s="69"/>
      <c r="G65" s="69"/>
      <c r="H65" s="69"/>
      <c r="I65" s="69"/>
      <c r="J65" s="60"/>
      <c r="K65" s="15" t="s">
        <v>182</v>
      </c>
      <c r="L65" s="16">
        <v>1</v>
      </c>
      <c r="M65" s="537"/>
      <c r="N65" s="538"/>
      <c r="O65" s="539"/>
      <c r="P65" s="381"/>
    </row>
    <row r="66" spans="1:16" ht="17.100000000000001" customHeight="1">
      <c r="A66" s="17"/>
      <c r="B66" s="50"/>
      <c r="C66" s="210"/>
      <c r="D66" s="59"/>
      <c r="E66" s="69"/>
      <c r="F66" s="69"/>
      <c r="G66" s="69"/>
      <c r="H66" s="69"/>
      <c r="I66" s="69"/>
      <c r="J66" s="60"/>
      <c r="K66" s="15"/>
      <c r="L66" s="16"/>
      <c r="M66" s="384"/>
      <c r="N66" s="385"/>
      <c r="O66" s="386"/>
      <c r="P66" s="381"/>
    </row>
    <row r="67" spans="1:16" ht="17.100000000000001" customHeight="1">
      <c r="A67" s="17" t="s">
        <v>210</v>
      </c>
      <c r="B67" s="50"/>
      <c r="C67" s="210"/>
      <c r="D67" s="59" t="s">
        <v>1</v>
      </c>
      <c r="E67" s="69"/>
      <c r="F67" s="69"/>
      <c r="G67" s="69"/>
      <c r="H67" s="69"/>
      <c r="I67" s="69"/>
      <c r="J67" s="60"/>
      <c r="K67" s="15" t="s">
        <v>182</v>
      </c>
      <c r="L67" s="16">
        <v>1</v>
      </c>
      <c r="M67" s="537"/>
      <c r="N67" s="538"/>
      <c r="O67" s="539"/>
      <c r="P67" s="381"/>
    </row>
    <row r="68" spans="1:16" ht="17.100000000000001" customHeight="1">
      <c r="A68" s="17"/>
      <c r="B68" s="50"/>
      <c r="C68" s="210"/>
      <c r="D68" s="59" t="s">
        <v>337</v>
      </c>
      <c r="E68" s="69"/>
      <c r="F68" s="69"/>
      <c r="G68" s="69"/>
      <c r="H68" s="69"/>
      <c r="I68" s="69"/>
      <c r="J68" s="60"/>
      <c r="K68" s="15"/>
      <c r="L68" s="16"/>
      <c r="M68" s="384"/>
      <c r="N68" s="385"/>
      <c r="O68" s="386"/>
      <c r="P68" s="381"/>
    </row>
    <row r="69" spans="1:16" ht="17.100000000000001" customHeight="1">
      <c r="A69" s="19"/>
      <c r="B69" s="52"/>
      <c r="C69" s="212"/>
      <c r="D69" s="66"/>
      <c r="E69" s="73"/>
      <c r="F69" s="73"/>
      <c r="G69" s="73"/>
      <c r="H69" s="73"/>
      <c r="I69" s="73"/>
      <c r="J69" s="67"/>
      <c r="K69" s="20"/>
      <c r="L69" s="21"/>
      <c r="M69" s="264"/>
      <c r="N69" s="265"/>
      <c r="O69" s="266"/>
      <c r="P69" s="382"/>
    </row>
    <row r="70" spans="1:16" ht="17.100000000000001" customHeight="1">
      <c r="A70" s="19"/>
      <c r="B70" s="52"/>
      <c r="C70" s="212"/>
      <c r="D70" s="66"/>
      <c r="E70" s="73"/>
      <c r="F70" s="73"/>
      <c r="G70" s="73"/>
      <c r="H70" s="73"/>
      <c r="I70" s="73"/>
      <c r="J70" s="67"/>
      <c r="K70" s="20"/>
      <c r="L70" s="21"/>
      <c r="M70" s="264"/>
      <c r="N70" s="265"/>
      <c r="O70" s="266"/>
      <c r="P70" s="382"/>
    </row>
    <row r="71" spans="1:16" ht="17.100000000000001" customHeight="1" thickBot="1">
      <c r="A71" s="19"/>
      <c r="B71" s="52"/>
      <c r="C71" s="215"/>
      <c r="D71" s="66"/>
      <c r="E71" s="73"/>
      <c r="F71" s="73"/>
      <c r="G71" s="73"/>
      <c r="H71" s="73"/>
      <c r="I71" s="73"/>
      <c r="J71" s="67"/>
      <c r="K71" s="20"/>
      <c r="L71" s="21"/>
      <c r="M71" s="264"/>
      <c r="N71" s="265"/>
      <c r="O71" s="266"/>
      <c r="P71" s="251"/>
    </row>
    <row r="72" spans="1:16" ht="36" customHeight="1" thickTop="1" thickBot="1">
      <c r="A72" s="34" t="s">
        <v>149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80"/>
    </row>
    <row r="73" spans="1:16" ht="17.100000000000001" customHeight="1" thickTop="1" thickBo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</row>
    <row r="74" spans="1:16" ht="36" customHeight="1" thickTop="1" thickBot="1">
      <c r="A74" s="516">
        <f>+works!A82+1</f>
        <v>123</v>
      </c>
      <c r="B74" s="517"/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8"/>
    </row>
    <row r="75" spans="1:16" ht="15.75" thickTop="1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 ht="39.950000000000003" customHeight="1">
      <c r="A76" s="536"/>
      <c r="B76" s="501"/>
      <c r="C76" s="188"/>
      <c r="D76" s="188"/>
      <c r="E76" s="189"/>
      <c r="F76" s="190"/>
      <c r="G76" s="189"/>
      <c r="H76" s="190"/>
      <c r="I76" s="189"/>
      <c r="J76" s="188"/>
      <c r="K76" s="536"/>
      <c r="L76" s="502"/>
      <c r="M76" s="501"/>
      <c r="N76" s="190"/>
      <c r="O76" s="536"/>
      <c r="P76" s="501"/>
    </row>
    <row r="77" spans="1:16" ht="18">
      <c r="A77" s="535" t="s">
        <v>253</v>
      </c>
      <c r="B77" s="535"/>
      <c r="C77" s="191"/>
      <c r="D77" s="191"/>
      <c r="E77" s="192" t="s">
        <v>254</v>
      </c>
      <c r="F77" s="191"/>
      <c r="G77" s="192" t="s">
        <v>255</v>
      </c>
      <c r="H77" s="191"/>
      <c r="I77" s="192" t="s">
        <v>256</v>
      </c>
      <c r="J77" s="191"/>
      <c r="K77" s="535" t="s">
        <v>254</v>
      </c>
      <c r="L77" s="535"/>
      <c r="M77" s="535"/>
      <c r="N77" s="191"/>
      <c r="O77" s="535" t="s">
        <v>255</v>
      </c>
      <c r="P77" s="535"/>
    </row>
    <row r="78" spans="1:16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</row>
    <row r="99" spans="1:16">
      <c r="A99" s="188"/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</row>
    <row r="100" spans="1:16">
      <c r="A100" s="188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</row>
    <row r="101" spans="1:16">
      <c r="A101" s="188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</row>
    <row r="102" spans="1:16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</row>
    <row r="103" spans="1:16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</row>
    <row r="104" spans="1:16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</row>
    <row r="105" spans="1:16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</row>
    <row r="106" spans="1:16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</row>
    <row r="107" spans="1:16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</row>
    <row r="108" spans="1:16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</row>
    <row r="109" spans="1:16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</row>
    <row r="110" spans="1:16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</row>
    <row r="111" spans="1:16">
      <c r="A111" s="188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</row>
    <row r="112" spans="1:16">
      <c r="A112" s="188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</row>
    <row r="113" spans="1:16">
      <c r="A113" s="18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</row>
    <row r="114" spans="1:16">
      <c r="A114" s="188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</row>
    <row r="115" spans="1:16">
      <c r="A115" s="188"/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</row>
    <row r="116" spans="1:16">
      <c r="A116" s="188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</row>
    <row r="117" spans="1:16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</row>
    <row r="118" spans="1:16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</row>
    <row r="119" spans="1:16">
      <c r="A119" s="18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</row>
    <row r="120" spans="1:16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16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</row>
    <row r="122" spans="1:16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</row>
    <row r="123" spans="1:16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</row>
    <row r="124" spans="1:16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</row>
    <row r="125" spans="1:16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</row>
    <row r="126" spans="1:16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</row>
    <row r="127" spans="1:16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</row>
    <row r="128" spans="1:16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</row>
    <row r="129" spans="1:16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</row>
    <row r="130" spans="1:16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</row>
    <row r="131" spans="1:16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</row>
    <row r="132" spans="1:16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</row>
    <row r="133" spans="1:16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</row>
    <row r="134" spans="1:16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</row>
    <row r="135" spans="1:16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</row>
    <row r="136" spans="1:16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</row>
    <row r="137" spans="1:16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</row>
    <row r="138" spans="1:16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</row>
    <row r="139" spans="1:16">
      <c r="A139" s="188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</row>
    <row r="140" spans="1:16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</row>
    <row r="141" spans="1:16">
      <c r="A141" s="188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</row>
    <row r="142" spans="1:16">
      <c r="A142" s="188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</row>
    <row r="143" spans="1:16">
      <c r="A143" s="188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</row>
    <row r="144" spans="1:16">
      <c r="A144" s="18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</row>
    <row r="145" spans="1:16">
      <c r="A145" s="188"/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</row>
    <row r="146" spans="1:16">
      <c r="A146" s="188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</row>
    <row r="147" spans="1:16">
      <c r="A147" s="188"/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</row>
    <row r="148" spans="1:16">
      <c r="A148" s="188"/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</row>
    <row r="149" spans="1:16">
      <c r="A149" s="188"/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16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</row>
    <row r="151" spans="1:16">
      <c r="A151" s="188"/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</row>
    <row r="152" spans="1:16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</row>
    <row r="153" spans="1:16">
      <c r="A153" s="188"/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</row>
    <row r="154" spans="1:16">
      <c r="A154" s="188"/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</row>
    <row r="155" spans="1:16">
      <c r="A155" s="188"/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</row>
    <row r="156" spans="1:16">
      <c r="A156" s="188"/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</row>
    <row r="157" spans="1:16">
      <c r="A157" s="188"/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</row>
    <row r="158" spans="1:16">
      <c r="A158" s="188"/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</row>
    <row r="159" spans="1:16">
      <c r="A159" s="188"/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</row>
    <row r="160" spans="1:16">
      <c r="A160" s="188"/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</row>
    <row r="161" spans="1:16">
      <c r="A161" s="188"/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</row>
    <row r="162" spans="1:16">
      <c r="A162" s="188"/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</row>
    <row r="163" spans="1:16">
      <c r="A163" s="188"/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</row>
    <row r="164" spans="1:16">
      <c r="A164" s="188"/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</row>
    <row r="165" spans="1:16">
      <c r="A165" s="188"/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</row>
    <row r="166" spans="1:16">
      <c r="A166" s="188"/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</row>
    <row r="167" spans="1:16">
      <c r="A167" s="188"/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</row>
    <row r="168" spans="1:16">
      <c r="A168" s="188"/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</row>
    <row r="169" spans="1:16">
      <c r="A169" s="188"/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</row>
    <row r="170" spans="1:16">
      <c r="A170" s="188"/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</row>
    <row r="171" spans="1:16">
      <c r="A171" s="188"/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</row>
    <row r="172" spans="1:16">
      <c r="A172" s="188"/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</row>
    <row r="173" spans="1:16">
      <c r="A173" s="188"/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</row>
    <row r="174" spans="1:16">
      <c r="A174" s="188"/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</row>
    <row r="175" spans="1:16">
      <c r="A175" s="188"/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</row>
    <row r="176" spans="1:16">
      <c r="A176" s="188"/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</row>
    <row r="177" spans="1:16">
      <c r="A177" s="188"/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</row>
    <row r="178" spans="1:16">
      <c r="A178" s="188"/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16">
      <c r="A179" s="188"/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</row>
    <row r="180" spans="1:16">
      <c r="A180" s="188"/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</row>
    <row r="181" spans="1:16">
      <c r="A181" s="188"/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</row>
    <row r="182" spans="1:16">
      <c r="A182" s="188"/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</row>
    <row r="183" spans="1:16">
      <c r="A183" s="188"/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</row>
    <row r="184" spans="1:16">
      <c r="A184" s="188"/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</row>
    <row r="185" spans="1:16">
      <c r="A185" s="188"/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</row>
    <row r="186" spans="1:16">
      <c r="A186" s="188"/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</row>
    <row r="187" spans="1:16">
      <c r="A187" s="188"/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</row>
    <row r="188" spans="1:16">
      <c r="A188" s="188"/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</row>
    <row r="189" spans="1:16">
      <c r="A189" s="188"/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</row>
    <row r="190" spans="1:16">
      <c r="A190" s="188"/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</row>
    <row r="191" spans="1:16">
      <c r="A191" s="188"/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</row>
    <row r="192" spans="1:16">
      <c r="A192" s="188"/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</row>
    <row r="193" spans="1:16">
      <c r="A193" s="188"/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</row>
    <row r="194" spans="1:16">
      <c r="A194" s="188"/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</row>
    <row r="195" spans="1:16">
      <c r="A195" s="188"/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</row>
    <row r="196" spans="1:16">
      <c r="A196" s="188"/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</row>
    <row r="197" spans="1:16">
      <c r="A197" s="188"/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</row>
    <row r="198" spans="1:16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</row>
    <row r="199" spans="1:16">
      <c r="A199" s="188"/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</row>
    <row r="200" spans="1:16">
      <c r="A200" s="188"/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</row>
    <row r="201" spans="1:16">
      <c r="A201" s="188"/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</row>
    <row r="202" spans="1:16">
      <c r="A202" s="188"/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</row>
    <row r="203" spans="1:16">
      <c r="A203" s="188"/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</row>
    <row r="204" spans="1:16">
      <c r="A204" s="188"/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</row>
    <row r="205" spans="1:16">
      <c r="A205" s="188"/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</row>
    <row r="206" spans="1:16">
      <c r="A206" s="188"/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</row>
    <row r="207" spans="1:16">
      <c r="A207" s="188"/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16">
      <c r="A208" s="188"/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</row>
    <row r="209" spans="1:16">
      <c r="A209" s="188"/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</row>
    <row r="210" spans="1:16">
      <c r="A210" s="188"/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</row>
    <row r="211" spans="1:16">
      <c r="A211" s="188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</row>
    <row r="212" spans="1:16">
      <c r="A212" s="188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</row>
    <row r="213" spans="1:16">
      <c r="A213" s="188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</row>
    <row r="214" spans="1:16">
      <c r="A214" s="188"/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</row>
    <row r="215" spans="1:16">
      <c r="A215" s="188"/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</row>
    <row r="216" spans="1:16">
      <c r="A216" s="188"/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</row>
    <row r="217" spans="1:16">
      <c r="A217" s="188"/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</row>
    <row r="218" spans="1:16">
      <c r="A218" s="188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</row>
    <row r="219" spans="1:16">
      <c r="A219" s="188"/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</row>
    <row r="220" spans="1:16">
      <c r="A220" s="188"/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</row>
    <row r="221" spans="1:16">
      <c r="A221" s="188"/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</row>
    <row r="222" spans="1:16">
      <c r="A222" s="188"/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</row>
    <row r="223" spans="1:16">
      <c r="A223" s="188"/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</row>
    <row r="224" spans="1:16">
      <c r="A224" s="188"/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</row>
    <row r="225" spans="1:16">
      <c r="A225" s="188"/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</row>
    <row r="226" spans="1:16">
      <c r="A226" s="188"/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</row>
    <row r="227" spans="1:16">
      <c r="A227" s="188"/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</row>
    <row r="228" spans="1:16">
      <c r="A228" s="188"/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</row>
    <row r="229" spans="1:16">
      <c r="A229" s="188"/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</row>
    <row r="230" spans="1:16">
      <c r="A230" s="188"/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</row>
    <row r="231" spans="1:16">
      <c r="A231" s="188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</row>
    <row r="232" spans="1:16">
      <c r="A232" s="188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</row>
    <row r="233" spans="1:16">
      <c r="A233" s="188"/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</row>
    <row r="234" spans="1:16">
      <c r="A234" s="188"/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</row>
    <row r="235" spans="1:16">
      <c r="A235" s="188"/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</row>
    <row r="236" spans="1:16">
      <c r="A236" s="188"/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16">
      <c r="A237" s="188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</row>
    <row r="238" spans="1:16">
      <c r="A238" s="188"/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</row>
    <row r="239" spans="1:16">
      <c r="A239" s="188"/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</row>
    <row r="240" spans="1:16">
      <c r="A240" s="188"/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</row>
    <row r="241" spans="1:16">
      <c r="A241" s="188"/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</row>
    <row r="242" spans="1:16">
      <c r="A242" s="188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</row>
    <row r="243" spans="1:16">
      <c r="A243" s="188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</row>
    <row r="244" spans="1:16">
      <c r="A244" s="188"/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</row>
    <row r="245" spans="1:16">
      <c r="A245" s="188"/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</row>
    <row r="246" spans="1:16">
      <c r="A246" s="188"/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</row>
    <row r="247" spans="1:16">
      <c r="A247" s="188"/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</row>
    <row r="248" spans="1:16">
      <c r="A248" s="188"/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</row>
    <row r="249" spans="1:16">
      <c r="A249" s="188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  <c r="M249" s="188"/>
      <c r="N249" s="188"/>
      <c r="O249" s="188"/>
      <c r="P249" s="188"/>
    </row>
    <row r="250" spans="1:16">
      <c r="A250" s="188"/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</row>
    <row r="251" spans="1:16">
      <c r="A251" s="188"/>
      <c r="B251" s="188"/>
      <c r="C251" s="188"/>
      <c r="D251" s="188"/>
      <c r="E251" s="188"/>
      <c r="F251" s="188"/>
      <c r="G251" s="188"/>
      <c r="H251" s="188"/>
      <c r="I251" s="188"/>
      <c r="J251" s="188"/>
      <c r="K251" s="188"/>
      <c r="L251" s="188"/>
      <c r="M251" s="188"/>
      <c r="N251" s="188"/>
      <c r="O251" s="188"/>
      <c r="P251" s="188"/>
    </row>
    <row r="252" spans="1:16">
      <c r="A252" s="188"/>
      <c r="B252" s="188"/>
      <c r="C252" s="188"/>
      <c r="D252" s="188"/>
      <c r="E252" s="188"/>
      <c r="F252" s="188"/>
      <c r="G252" s="188"/>
      <c r="H252" s="188"/>
      <c r="I252" s="188"/>
      <c r="J252" s="188"/>
      <c r="K252" s="188"/>
      <c r="L252" s="188"/>
      <c r="M252" s="188"/>
      <c r="N252" s="188"/>
      <c r="O252" s="188"/>
      <c r="P252" s="188"/>
    </row>
    <row r="253" spans="1:16">
      <c r="A253" s="188"/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 s="188"/>
    </row>
    <row r="254" spans="1:16">
      <c r="A254" s="188"/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88"/>
      <c r="P254" s="188"/>
    </row>
    <row r="255" spans="1:16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88"/>
      <c r="P255" s="188"/>
    </row>
    <row r="256" spans="1:16">
      <c r="A256" s="188"/>
      <c r="B256" s="188"/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88"/>
      <c r="P256" s="188"/>
    </row>
    <row r="257" spans="1:16">
      <c r="A257" s="188"/>
      <c r="B257" s="188"/>
      <c r="C257" s="188"/>
      <c r="D257" s="188"/>
      <c r="E257" s="188"/>
      <c r="F257" s="188"/>
      <c r="G257" s="188"/>
      <c r="H257" s="188"/>
      <c r="I257" s="188"/>
      <c r="J257" s="188"/>
      <c r="K257" s="188"/>
      <c r="L257" s="188"/>
      <c r="M257" s="188"/>
      <c r="N257" s="188"/>
      <c r="O257" s="188"/>
      <c r="P257" s="188"/>
    </row>
    <row r="258" spans="1:16">
      <c r="A258" s="188"/>
      <c r="B258" s="188"/>
      <c r="C258" s="188"/>
      <c r="D258" s="188"/>
      <c r="E258" s="188"/>
      <c r="F258" s="188"/>
      <c r="G258" s="188"/>
      <c r="H258" s="188"/>
      <c r="I258" s="188"/>
      <c r="J258" s="188"/>
      <c r="K258" s="188"/>
      <c r="L258" s="188"/>
      <c r="M258" s="188"/>
      <c r="N258" s="188"/>
      <c r="O258" s="188"/>
      <c r="P258" s="188"/>
    </row>
    <row r="259" spans="1:16">
      <c r="A259" s="188"/>
      <c r="B259" s="188"/>
      <c r="C259" s="188"/>
      <c r="D259" s="188"/>
      <c r="E259" s="188"/>
      <c r="F259" s="188"/>
      <c r="G259" s="188"/>
      <c r="H259" s="188"/>
      <c r="I259" s="188"/>
      <c r="J259" s="188"/>
      <c r="K259" s="188"/>
      <c r="L259" s="188"/>
      <c r="M259" s="188"/>
      <c r="N259" s="188"/>
      <c r="O259" s="188"/>
      <c r="P259" s="188"/>
    </row>
    <row r="260" spans="1:16">
      <c r="A260" s="188"/>
      <c r="B260" s="188"/>
      <c r="C260" s="188"/>
      <c r="D260" s="188"/>
      <c r="E260" s="188"/>
      <c r="F260" s="188"/>
      <c r="G260" s="188"/>
      <c r="H260" s="188"/>
      <c r="I260" s="188"/>
      <c r="J260" s="188"/>
      <c r="K260" s="188"/>
      <c r="L260" s="188"/>
      <c r="M260" s="188"/>
      <c r="N260" s="188"/>
      <c r="O260" s="188"/>
      <c r="P260" s="188"/>
    </row>
    <row r="261" spans="1:16">
      <c r="A261" s="188"/>
      <c r="B261" s="188"/>
      <c r="C261" s="188"/>
      <c r="D261" s="188"/>
      <c r="E261" s="188"/>
      <c r="F261" s="188"/>
      <c r="G261" s="188"/>
      <c r="H261" s="188"/>
      <c r="I261" s="188"/>
      <c r="J261" s="188"/>
      <c r="K261" s="188"/>
      <c r="L261" s="188"/>
      <c r="M261" s="188"/>
      <c r="N261" s="188"/>
      <c r="O261" s="188"/>
      <c r="P261" s="188"/>
    </row>
    <row r="262" spans="1:16">
      <c r="A262" s="188"/>
      <c r="B262" s="188"/>
      <c r="C262" s="188"/>
      <c r="D262" s="188"/>
      <c r="E262" s="188"/>
      <c r="F262" s="188"/>
      <c r="G262" s="188"/>
      <c r="H262" s="188"/>
      <c r="I262" s="188"/>
      <c r="J262" s="188"/>
      <c r="K262" s="188"/>
      <c r="L262" s="188"/>
      <c r="M262" s="188"/>
      <c r="N262" s="188"/>
      <c r="O262" s="188"/>
      <c r="P262" s="188"/>
    </row>
    <row r="263" spans="1:16">
      <c r="A263" s="188"/>
      <c r="B263" s="188"/>
      <c r="C263" s="188"/>
      <c r="D263" s="188"/>
      <c r="E263" s="188"/>
      <c r="F263" s="188"/>
      <c r="G263" s="188"/>
      <c r="H263" s="188"/>
      <c r="I263" s="188"/>
      <c r="J263" s="188"/>
      <c r="K263" s="188"/>
      <c r="L263" s="188"/>
      <c r="M263" s="188"/>
      <c r="N263" s="188"/>
      <c r="O263" s="188"/>
      <c r="P263" s="188"/>
    </row>
    <row r="264" spans="1:16">
      <c r="A264" s="188"/>
      <c r="B264" s="188"/>
      <c r="C264" s="188"/>
      <c r="D264" s="188"/>
      <c r="E264" s="188"/>
      <c r="F264" s="188"/>
      <c r="G264" s="188"/>
      <c r="H264" s="188"/>
      <c r="I264" s="188"/>
      <c r="J264" s="188"/>
      <c r="K264" s="188"/>
      <c r="L264" s="188"/>
      <c r="M264" s="188"/>
      <c r="N264" s="188"/>
      <c r="O264" s="188"/>
      <c r="P264" s="188"/>
    </row>
    <row r="265" spans="1:16">
      <c r="A265" s="188"/>
      <c r="B265" s="188"/>
      <c r="C265" s="188"/>
      <c r="D265" s="188"/>
      <c r="E265" s="188"/>
      <c r="F265" s="188"/>
      <c r="G265" s="188"/>
      <c r="H265" s="188"/>
      <c r="I265" s="188"/>
      <c r="J265" s="188"/>
      <c r="K265" s="188"/>
      <c r="L265" s="188"/>
      <c r="M265" s="188"/>
      <c r="N265" s="188"/>
      <c r="O265" s="188"/>
      <c r="P265" s="188"/>
    </row>
    <row r="266" spans="1:16">
      <c r="A266" s="188"/>
      <c r="B266" s="188"/>
      <c r="C266" s="188"/>
      <c r="D266" s="188"/>
      <c r="E266" s="188"/>
      <c r="F266" s="188"/>
      <c r="G266" s="188"/>
      <c r="H266" s="188"/>
      <c r="I266" s="188"/>
      <c r="J266" s="188"/>
      <c r="K266" s="188"/>
      <c r="L266" s="188"/>
      <c r="M266" s="188"/>
      <c r="N266" s="188"/>
      <c r="O266" s="188"/>
      <c r="P266" s="188"/>
    </row>
    <row r="267" spans="1:16">
      <c r="A267" s="188"/>
      <c r="B267" s="188"/>
      <c r="C267" s="188"/>
      <c r="D267" s="188"/>
      <c r="E267" s="188"/>
      <c r="F267" s="188"/>
      <c r="G267" s="188"/>
      <c r="H267" s="188"/>
      <c r="I267" s="188"/>
      <c r="J267" s="188"/>
      <c r="K267" s="188"/>
      <c r="L267" s="188"/>
      <c r="M267" s="188"/>
      <c r="N267" s="188"/>
      <c r="O267" s="188"/>
      <c r="P267" s="188"/>
    </row>
    <row r="268" spans="1:16">
      <c r="A268" s="188"/>
      <c r="B268" s="188"/>
      <c r="C268" s="188"/>
      <c r="D268" s="188"/>
      <c r="E268" s="188"/>
      <c r="F268" s="188"/>
      <c r="G268" s="188"/>
      <c r="H268" s="188"/>
      <c r="I268" s="188"/>
      <c r="J268" s="188"/>
      <c r="K268" s="188"/>
      <c r="L268" s="188"/>
      <c r="M268" s="188"/>
      <c r="N268" s="188"/>
      <c r="O268" s="188"/>
      <c r="P268" s="188"/>
    </row>
    <row r="269" spans="1:16">
      <c r="A269" s="188"/>
      <c r="B269" s="188"/>
      <c r="C269" s="188"/>
      <c r="D269" s="188"/>
      <c r="E269" s="188"/>
      <c r="F269" s="188"/>
      <c r="G269" s="188"/>
      <c r="H269" s="188"/>
      <c r="I269" s="188"/>
      <c r="J269" s="188"/>
      <c r="K269" s="188"/>
      <c r="L269" s="188"/>
      <c r="M269" s="188"/>
      <c r="N269" s="188"/>
      <c r="O269" s="188"/>
      <c r="P269" s="188"/>
    </row>
    <row r="270" spans="1:16">
      <c r="A270" s="188"/>
      <c r="B270" s="188"/>
      <c r="C270" s="188"/>
      <c r="D270" s="188"/>
      <c r="E270" s="188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</row>
    <row r="271" spans="1:16">
      <c r="A271" s="188"/>
      <c r="B271" s="188"/>
      <c r="C271" s="188"/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</row>
    <row r="272" spans="1:16">
      <c r="A272" s="188"/>
      <c r="B272" s="188"/>
      <c r="C272" s="188"/>
      <c r="D272" s="188"/>
      <c r="E272" s="188"/>
      <c r="F272" s="188"/>
      <c r="G272" s="188"/>
      <c r="H272" s="188"/>
      <c r="I272" s="188"/>
      <c r="J272" s="188"/>
      <c r="K272" s="188"/>
      <c r="L272" s="188"/>
      <c r="M272" s="188"/>
      <c r="N272" s="188"/>
      <c r="O272" s="188"/>
      <c r="P272" s="188"/>
    </row>
    <row r="273" spans="1:16">
      <c r="A273" s="188"/>
      <c r="B273" s="188"/>
      <c r="C273" s="188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8"/>
      <c r="P273" s="188"/>
    </row>
    <row r="274" spans="1:16">
      <c r="A274" s="188"/>
      <c r="B274" s="188"/>
      <c r="C274" s="188"/>
      <c r="D274" s="188"/>
      <c r="E274" s="188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</row>
    <row r="275" spans="1:16">
      <c r="A275" s="188"/>
      <c r="B275" s="188"/>
      <c r="C275" s="188"/>
      <c r="D275" s="188"/>
      <c r="E275" s="188"/>
      <c r="F275" s="188"/>
      <c r="G275" s="188"/>
      <c r="H275" s="188"/>
      <c r="I275" s="188"/>
      <c r="J275" s="188"/>
      <c r="K275" s="188"/>
      <c r="L275" s="188"/>
      <c r="M275" s="188"/>
      <c r="N275" s="188"/>
      <c r="O275" s="188"/>
      <c r="P275" s="188"/>
    </row>
    <row r="276" spans="1:16">
      <c r="A276" s="188"/>
      <c r="B276" s="188"/>
      <c r="C276" s="188"/>
      <c r="D276" s="188"/>
      <c r="E276" s="188"/>
      <c r="F276" s="188"/>
      <c r="G276" s="188"/>
      <c r="H276" s="188"/>
      <c r="I276" s="188"/>
      <c r="J276" s="188"/>
      <c r="K276" s="188"/>
      <c r="L276" s="188"/>
      <c r="M276" s="188"/>
      <c r="N276" s="188"/>
      <c r="O276" s="188"/>
      <c r="P276" s="188"/>
    </row>
    <row r="277" spans="1:16">
      <c r="A277" s="188"/>
      <c r="B277" s="188"/>
      <c r="C277" s="188"/>
      <c r="D277" s="188"/>
      <c r="E277" s="188"/>
      <c r="F277" s="188"/>
      <c r="G277" s="188"/>
      <c r="H277" s="188"/>
      <c r="I277" s="188"/>
      <c r="J277" s="188"/>
      <c r="K277" s="188"/>
      <c r="L277" s="188"/>
      <c r="M277" s="188"/>
      <c r="N277" s="188"/>
      <c r="O277" s="188"/>
      <c r="P277" s="188"/>
    </row>
    <row r="278" spans="1:16">
      <c r="A278" s="188"/>
      <c r="B278" s="188"/>
      <c r="C278" s="188"/>
      <c r="D278" s="188"/>
      <c r="E278" s="188"/>
      <c r="F278" s="188"/>
      <c r="G278" s="188"/>
      <c r="H278" s="188"/>
      <c r="I278" s="188"/>
      <c r="J278" s="188"/>
      <c r="K278" s="188"/>
      <c r="L278" s="188"/>
      <c r="M278" s="188"/>
      <c r="N278" s="188"/>
      <c r="O278" s="188"/>
      <c r="P278" s="188"/>
    </row>
    <row r="279" spans="1:16">
      <c r="A279" s="188"/>
      <c r="B279" s="188"/>
      <c r="C279" s="188"/>
      <c r="D279" s="188"/>
      <c r="E279" s="188"/>
      <c r="F279" s="188"/>
      <c r="G279" s="188"/>
      <c r="H279" s="188"/>
      <c r="I279" s="188"/>
      <c r="J279" s="188"/>
      <c r="K279" s="188"/>
      <c r="L279" s="188"/>
      <c r="M279" s="188"/>
      <c r="N279" s="188"/>
      <c r="O279" s="188"/>
      <c r="P279" s="188"/>
    </row>
    <row r="280" spans="1:16">
      <c r="A280" s="188"/>
      <c r="B280" s="188"/>
      <c r="C280" s="188"/>
      <c r="D280" s="188"/>
      <c r="E280" s="188"/>
      <c r="F280" s="188"/>
      <c r="G280" s="188"/>
      <c r="H280" s="188"/>
      <c r="I280" s="188"/>
      <c r="J280" s="188"/>
      <c r="K280" s="188"/>
      <c r="L280" s="188"/>
      <c r="M280" s="188"/>
      <c r="N280" s="188"/>
      <c r="O280" s="188"/>
      <c r="P280" s="188"/>
    </row>
    <row r="281" spans="1:16">
      <c r="A281" s="188"/>
      <c r="B281" s="188"/>
      <c r="C281" s="188"/>
      <c r="D281" s="188"/>
      <c r="E281" s="188"/>
      <c r="F281" s="188"/>
      <c r="G281" s="188"/>
      <c r="H281" s="188"/>
      <c r="I281" s="188"/>
      <c r="J281" s="188"/>
      <c r="K281" s="188"/>
      <c r="L281" s="188"/>
      <c r="M281" s="188"/>
      <c r="N281" s="188"/>
      <c r="O281" s="188"/>
      <c r="P281" s="188"/>
    </row>
    <row r="282" spans="1:16">
      <c r="A282" s="188"/>
      <c r="B282" s="188"/>
      <c r="C282" s="188"/>
      <c r="D282" s="188"/>
      <c r="E282" s="188"/>
      <c r="F282" s="188"/>
      <c r="G282" s="188"/>
      <c r="H282" s="188"/>
      <c r="I282" s="188"/>
      <c r="J282" s="188"/>
      <c r="K282" s="188"/>
      <c r="L282" s="188"/>
      <c r="M282" s="188"/>
      <c r="N282" s="188"/>
      <c r="O282" s="188"/>
      <c r="P282" s="188"/>
    </row>
    <row r="283" spans="1:16">
      <c r="A283" s="188"/>
      <c r="B283" s="188"/>
      <c r="C283" s="188"/>
      <c r="D283" s="188"/>
      <c r="E283" s="188"/>
      <c r="F283" s="188"/>
      <c r="G283" s="188"/>
      <c r="H283" s="188"/>
      <c r="I283" s="188"/>
      <c r="J283" s="188"/>
      <c r="K283" s="188"/>
      <c r="L283" s="188"/>
      <c r="M283" s="188"/>
      <c r="N283" s="188"/>
      <c r="O283" s="188"/>
      <c r="P283" s="188"/>
    </row>
    <row r="284" spans="1:16">
      <c r="A284" s="188"/>
      <c r="B284" s="188"/>
      <c r="C284" s="188"/>
      <c r="D284" s="188"/>
      <c r="E284" s="188"/>
      <c r="F284" s="188"/>
      <c r="G284" s="188"/>
      <c r="H284" s="188"/>
      <c r="I284" s="188"/>
      <c r="J284" s="188"/>
      <c r="K284" s="188"/>
      <c r="L284" s="188"/>
      <c r="M284" s="188"/>
      <c r="N284" s="188"/>
      <c r="O284" s="188"/>
      <c r="P284" s="188"/>
    </row>
    <row r="285" spans="1:16">
      <c r="A285" s="188"/>
      <c r="B285" s="188"/>
      <c r="C285" s="188"/>
      <c r="D285" s="188"/>
      <c r="E285" s="188"/>
      <c r="F285" s="188"/>
      <c r="G285" s="188"/>
      <c r="H285" s="188"/>
      <c r="I285" s="188"/>
      <c r="J285" s="188"/>
      <c r="K285" s="188"/>
      <c r="L285" s="188"/>
      <c r="M285" s="188"/>
      <c r="N285" s="188"/>
      <c r="O285" s="188"/>
      <c r="P285" s="188"/>
    </row>
    <row r="286" spans="1:16">
      <c r="A286" s="188"/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  <c r="O286" s="188"/>
      <c r="P286" s="188"/>
    </row>
    <row r="287" spans="1:16">
      <c r="A287" s="188"/>
      <c r="B287" s="188"/>
      <c r="C287" s="188"/>
      <c r="D287" s="188"/>
      <c r="E287" s="188"/>
      <c r="F287" s="188"/>
      <c r="G287" s="188"/>
      <c r="H287" s="188"/>
      <c r="I287" s="188"/>
      <c r="J287" s="188"/>
      <c r="K287" s="188"/>
      <c r="L287" s="188"/>
      <c r="M287" s="188"/>
      <c r="N287" s="188"/>
      <c r="O287" s="188"/>
      <c r="P287" s="188"/>
    </row>
    <row r="288" spans="1:16">
      <c r="A288" s="188"/>
      <c r="B288" s="188"/>
      <c r="C288" s="188"/>
      <c r="D288" s="188"/>
      <c r="E288" s="188"/>
      <c r="F288" s="188"/>
      <c r="G288" s="188"/>
      <c r="H288" s="188"/>
      <c r="I288" s="188"/>
      <c r="J288" s="188"/>
      <c r="K288" s="188"/>
      <c r="L288" s="188"/>
      <c r="M288" s="188"/>
      <c r="N288" s="188"/>
      <c r="O288" s="188"/>
      <c r="P288" s="188"/>
    </row>
    <row r="289" spans="1:16">
      <c r="A289" s="188"/>
      <c r="B289" s="188"/>
      <c r="C289" s="188"/>
      <c r="D289" s="188"/>
      <c r="E289" s="188"/>
      <c r="F289" s="188"/>
      <c r="G289" s="188"/>
      <c r="H289" s="188"/>
      <c r="I289" s="188"/>
      <c r="J289" s="188"/>
      <c r="K289" s="188"/>
      <c r="L289" s="188"/>
      <c r="M289" s="188"/>
      <c r="N289" s="188"/>
      <c r="O289" s="188"/>
      <c r="P289" s="188"/>
    </row>
    <row r="290" spans="1:16">
      <c r="A290" s="188"/>
      <c r="B290" s="188"/>
      <c r="C290" s="188"/>
      <c r="D290" s="188"/>
      <c r="E290" s="188"/>
      <c r="F290" s="188"/>
      <c r="G290" s="188"/>
      <c r="H290" s="188"/>
      <c r="I290" s="188"/>
      <c r="J290" s="188"/>
      <c r="K290" s="188"/>
      <c r="L290" s="188"/>
      <c r="M290" s="188"/>
      <c r="N290" s="188"/>
      <c r="O290" s="188"/>
      <c r="P290" s="188"/>
    </row>
    <row r="291" spans="1:16">
      <c r="A291" s="188"/>
      <c r="B291" s="188"/>
      <c r="C291" s="188"/>
      <c r="D291" s="188"/>
      <c r="E291" s="188"/>
      <c r="F291" s="188"/>
      <c r="G291" s="188"/>
      <c r="H291" s="188"/>
      <c r="I291" s="188"/>
      <c r="J291" s="188"/>
      <c r="K291" s="188"/>
      <c r="L291" s="188"/>
      <c r="M291" s="188"/>
      <c r="N291" s="188"/>
      <c r="O291" s="188"/>
      <c r="P291" s="188"/>
    </row>
    <row r="292" spans="1:16">
      <c r="A292" s="188"/>
      <c r="B292" s="188"/>
      <c r="C292" s="188"/>
      <c r="D292" s="188"/>
      <c r="E292" s="188"/>
      <c r="F292" s="188"/>
      <c r="G292" s="188"/>
      <c r="H292" s="188"/>
      <c r="I292" s="188"/>
      <c r="J292" s="188"/>
      <c r="K292" s="188"/>
      <c r="L292" s="188"/>
      <c r="M292" s="188"/>
      <c r="N292" s="188"/>
      <c r="O292" s="188"/>
      <c r="P292" s="188"/>
    </row>
    <row r="293" spans="1:16">
      <c r="A293" s="188"/>
      <c r="B293" s="188"/>
      <c r="C293" s="188"/>
      <c r="D293" s="188"/>
      <c r="E293" s="188"/>
      <c r="F293" s="188"/>
      <c r="G293" s="188"/>
      <c r="H293" s="188"/>
      <c r="I293" s="188"/>
      <c r="J293" s="188"/>
      <c r="K293" s="188"/>
      <c r="L293" s="188"/>
      <c r="M293" s="188"/>
      <c r="N293" s="188"/>
      <c r="O293" s="188"/>
      <c r="P293" s="188"/>
    </row>
    <row r="294" spans="1:16">
      <c r="A294" s="188"/>
      <c r="B294" s="188"/>
      <c r="C294" s="188"/>
      <c r="D294" s="188"/>
      <c r="E294" s="188"/>
      <c r="F294" s="188"/>
      <c r="G294" s="188"/>
      <c r="H294" s="188"/>
      <c r="I294" s="188"/>
      <c r="J294" s="188"/>
      <c r="K294" s="188"/>
      <c r="L294" s="188"/>
      <c r="M294" s="188"/>
      <c r="N294" s="188"/>
      <c r="O294" s="188"/>
      <c r="P294" s="188"/>
    </row>
    <row r="295" spans="1:16">
      <c r="A295" s="188"/>
      <c r="B295" s="188"/>
      <c r="C295" s="188"/>
      <c r="D295" s="188"/>
      <c r="E295" s="188"/>
      <c r="F295" s="188"/>
      <c r="G295" s="188"/>
      <c r="H295" s="188"/>
      <c r="I295" s="188"/>
      <c r="J295" s="188"/>
      <c r="K295" s="188"/>
      <c r="L295" s="188"/>
      <c r="M295" s="188"/>
      <c r="N295" s="188"/>
      <c r="O295" s="188"/>
      <c r="P295" s="188"/>
    </row>
    <row r="296" spans="1:16">
      <c r="A296" s="188"/>
      <c r="B296" s="188"/>
      <c r="C296" s="188"/>
      <c r="D296" s="188"/>
      <c r="E296" s="188"/>
      <c r="F296" s="188"/>
      <c r="G296" s="188"/>
      <c r="H296" s="188"/>
      <c r="I296" s="188"/>
      <c r="J296" s="188"/>
      <c r="K296" s="188"/>
      <c r="L296" s="188"/>
      <c r="M296" s="188"/>
      <c r="N296" s="188"/>
      <c r="O296" s="188"/>
      <c r="P296" s="188"/>
    </row>
    <row r="297" spans="1:16">
      <c r="A297" s="188"/>
      <c r="B297" s="188"/>
      <c r="C297" s="188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</row>
    <row r="298" spans="1:16">
      <c r="A298" s="188"/>
      <c r="B298" s="188"/>
      <c r="C298" s="188"/>
      <c r="D298" s="188"/>
      <c r="E298" s="188"/>
      <c r="F298" s="188"/>
      <c r="G298" s="188"/>
      <c r="H298" s="188"/>
      <c r="I298" s="188"/>
      <c r="J298" s="188"/>
      <c r="K298" s="188"/>
      <c r="L298" s="188"/>
      <c r="M298" s="188"/>
      <c r="N298" s="188"/>
      <c r="O298" s="188"/>
      <c r="P298" s="188"/>
    </row>
    <row r="299" spans="1:16">
      <c r="A299" s="188"/>
      <c r="B299" s="188"/>
      <c r="C299" s="188"/>
      <c r="D299" s="188"/>
      <c r="E299" s="188"/>
      <c r="F299" s="188"/>
      <c r="G299" s="188"/>
      <c r="H299" s="188"/>
      <c r="I299" s="188"/>
      <c r="J299" s="188"/>
      <c r="K299" s="188"/>
      <c r="L299" s="188"/>
      <c r="M299" s="188"/>
      <c r="N299" s="188"/>
      <c r="O299" s="188"/>
      <c r="P299" s="188"/>
    </row>
    <row r="300" spans="1:16">
      <c r="A300" s="188"/>
      <c r="B300" s="188"/>
      <c r="C300" s="188"/>
      <c r="D300" s="188"/>
      <c r="E300" s="188"/>
      <c r="F300" s="188"/>
      <c r="G300" s="188"/>
      <c r="H300" s="188"/>
      <c r="I300" s="188"/>
      <c r="J300" s="188"/>
      <c r="K300" s="188"/>
      <c r="L300" s="188"/>
      <c r="M300" s="188"/>
      <c r="N300" s="188"/>
      <c r="O300" s="188"/>
      <c r="P300" s="188"/>
    </row>
    <row r="301" spans="1:16">
      <c r="A301" s="188"/>
      <c r="B301" s="188"/>
      <c r="C301" s="188"/>
      <c r="D301" s="188"/>
      <c r="E301" s="188"/>
      <c r="F301" s="188"/>
      <c r="G301" s="188"/>
      <c r="H301" s="188"/>
      <c r="I301" s="188"/>
      <c r="J301" s="188"/>
      <c r="K301" s="188"/>
      <c r="L301" s="188"/>
      <c r="M301" s="188"/>
      <c r="N301" s="188"/>
      <c r="O301" s="188"/>
      <c r="P301" s="188"/>
    </row>
    <row r="302" spans="1:16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  <c r="N302" s="188"/>
      <c r="O302" s="188"/>
      <c r="P302" s="188"/>
    </row>
    <row r="303" spans="1:16">
      <c r="A303" s="188"/>
      <c r="B303" s="188"/>
      <c r="C303" s="188"/>
      <c r="D303" s="188"/>
      <c r="E303" s="188"/>
      <c r="F303" s="188"/>
      <c r="G303" s="188"/>
      <c r="H303" s="188"/>
      <c r="I303" s="188"/>
      <c r="J303" s="188"/>
      <c r="K303" s="188"/>
      <c r="L303" s="188"/>
      <c r="M303" s="188"/>
      <c r="N303" s="188"/>
      <c r="O303" s="188"/>
      <c r="P303" s="188"/>
    </row>
    <row r="304" spans="1:16">
      <c r="A304" s="188"/>
      <c r="B304" s="188"/>
      <c r="C304" s="188"/>
      <c r="D304" s="188"/>
      <c r="E304" s="188"/>
      <c r="F304" s="188"/>
      <c r="G304" s="188"/>
      <c r="H304" s="188"/>
      <c r="I304" s="188"/>
      <c r="J304" s="188"/>
      <c r="K304" s="188"/>
      <c r="L304" s="188"/>
      <c r="M304" s="188"/>
      <c r="N304" s="188"/>
      <c r="O304" s="188"/>
      <c r="P304" s="188"/>
    </row>
    <row r="305" spans="1:16">
      <c r="A305" s="188"/>
      <c r="B305" s="188"/>
      <c r="C305" s="188"/>
      <c r="D305" s="188"/>
      <c r="E305" s="188"/>
      <c r="F305" s="188"/>
      <c r="G305" s="188"/>
      <c r="H305" s="188"/>
      <c r="I305" s="188"/>
      <c r="J305" s="188"/>
      <c r="K305" s="188"/>
      <c r="L305" s="188"/>
      <c r="M305" s="188"/>
      <c r="N305" s="188"/>
      <c r="O305" s="188"/>
      <c r="P305" s="188"/>
    </row>
    <row r="306" spans="1:16">
      <c r="A306" s="188"/>
      <c r="B306" s="188"/>
      <c r="C306" s="188"/>
      <c r="D306" s="188"/>
      <c r="E306" s="188"/>
      <c r="F306" s="188"/>
      <c r="G306" s="188"/>
      <c r="H306" s="188"/>
      <c r="I306" s="188"/>
      <c r="J306" s="188"/>
      <c r="K306" s="188"/>
      <c r="L306" s="188"/>
      <c r="M306" s="188"/>
      <c r="N306" s="188"/>
      <c r="O306" s="188"/>
      <c r="P306" s="188"/>
    </row>
    <row r="307" spans="1:16">
      <c r="A307" s="188"/>
      <c r="B307" s="188"/>
      <c r="C307" s="188"/>
      <c r="D307" s="188"/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  <c r="P307" s="188"/>
    </row>
    <row r="308" spans="1:16">
      <c r="A308" s="188"/>
      <c r="B308" s="188"/>
      <c r="C308" s="188"/>
      <c r="D308" s="188"/>
      <c r="E308" s="188"/>
      <c r="F308" s="188"/>
      <c r="G308" s="188"/>
      <c r="H308" s="188"/>
      <c r="I308" s="188"/>
      <c r="J308" s="188"/>
      <c r="K308" s="188"/>
      <c r="L308" s="188"/>
      <c r="M308" s="188"/>
      <c r="N308" s="188"/>
      <c r="O308" s="188"/>
      <c r="P308" s="188"/>
    </row>
    <row r="309" spans="1:16">
      <c r="A309" s="188"/>
      <c r="B309" s="188"/>
      <c r="C309" s="188"/>
      <c r="D309" s="188"/>
      <c r="E309" s="188"/>
      <c r="F309" s="188"/>
      <c r="G309" s="188"/>
      <c r="H309" s="188"/>
      <c r="I309" s="188"/>
      <c r="J309" s="188"/>
      <c r="K309" s="188"/>
      <c r="L309" s="188"/>
      <c r="M309" s="188"/>
      <c r="N309" s="188"/>
      <c r="O309" s="188"/>
      <c r="P309" s="188"/>
    </row>
    <row r="310" spans="1:16">
      <c r="A310" s="188"/>
      <c r="B310" s="188"/>
      <c r="C310" s="188"/>
      <c r="D310" s="188"/>
      <c r="E310" s="188"/>
      <c r="F310" s="188"/>
      <c r="G310" s="188"/>
      <c r="H310" s="188"/>
      <c r="I310" s="188"/>
      <c r="J310" s="188"/>
      <c r="K310" s="188"/>
      <c r="L310" s="188"/>
      <c r="M310" s="188"/>
      <c r="N310" s="188"/>
      <c r="O310" s="188"/>
      <c r="P310" s="188"/>
    </row>
    <row r="311" spans="1:16">
      <c r="A311" s="188"/>
      <c r="B311" s="188"/>
      <c r="C311" s="188"/>
      <c r="D311" s="188"/>
      <c r="E311" s="188"/>
      <c r="F311" s="188"/>
      <c r="G311" s="188"/>
      <c r="H311" s="188"/>
      <c r="I311" s="188"/>
      <c r="J311" s="188"/>
      <c r="K311" s="188"/>
      <c r="L311" s="188"/>
      <c r="M311" s="188"/>
      <c r="N311" s="188"/>
      <c r="O311" s="188"/>
      <c r="P311" s="188"/>
    </row>
    <row r="312" spans="1:16">
      <c r="A312" s="188"/>
      <c r="B312" s="188"/>
      <c r="C312" s="188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8"/>
      <c r="P312" s="188"/>
    </row>
    <row r="313" spans="1:16">
      <c r="A313" s="188"/>
      <c r="B313" s="188"/>
      <c r="C313" s="188"/>
      <c r="D313" s="188"/>
      <c r="E313" s="188"/>
      <c r="F313" s="188"/>
      <c r="G313" s="188"/>
      <c r="H313" s="188"/>
      <c r="I313" s="188"/>
      <c r="J313" s="188"/>
      <c r="K313" s="188"/>
      <c r="L313" s="188"/>
      <c r="M313" s="188"/>
      <c r="N313" s="188"/>
      <c r="O313" s="188"/>
      <c r="P313" s="188"/>
    </row>
    <row r="314" spans="1:16">
      <c r="A314" s="188"/>
      <c r="B314" s="188"/>
      <c r="C314" s="188"/>
      <c r="D314" s="188"/>
      <c r="E314" s="188"/>
      <c r="F314" s="188"/>
      <c r="G314" s="188"/>
      <c r="H314" s="188"/>
      <c r="I314" s="188"/>
      <c r="J314" s="188"/>
      <c r="K314" s="188"/>
      <c r="L314" s="188"/>
      <c r="M314" s="188"/>
      <c r="N314" s="188"/>
      <c r="O314" s="188"/>
      <c r="P314" s="188"/>
    </row>
    <row r="315" spans="1:16">
      <c r="A315" s="188"/>
      <c r="B315" s="188"/>
      <c r="C315" s="188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8"/>
      <c r="P315" s="188"/>
    </row>
    <row r="316" spans="1:16">
      <c r="A316" s="188"/>
      <c r="B316" s="188"/>
      <c r="C316" s="188"/>
      <c r="D316" s="188"/>
      <c r="E316" s="188"/>
      <c r="F316" s="188"/>
      <c r="G316" s="188"/>
      <c r="H316" s="188"/>
      <c r="I316" s="188"/>
      <c r="J316" s="188"/>
      <c r="K316" s="188"/>
      <c r="L316" s="188"/>
      <c r="M316" s="188"/>
      <c r="N316" s="188"/>
      <c r="O316" s="188"/>
      <c r="P316" s="188"/>
    </row>
    <row r="317" spans="1:16">
      <c r="A317" s="188"/>
      <c r="B317" s="188"/>
      <c r="C317" s="188"/>
      <c r="D317" s="188"/>
      <c r="E317" s="188"/>
      <c r="F317" s="188"/>
      <c r="G317" s="188"/>
      <c r="H317" s="188"/>
      <c r="I317" s="188"/>
      <c r="J317" s="188"/>
      <c r="K317" s="188"/>
      <c r="L317" s="188"/>
      <c r="M317" s="188"/>
      <c r="N317" s="188"/>
      <c r="O317" s="188"/>
      <c r="P317" s="188"/>
    </row>
    <row r="318" spans="1:16">
      <c r="A318" s="188"/>
      <c r="B318" s="188"/>
      <c r="C318" s="188"/>
      <c r="D318" s="188"/>
      <c r="E318" s="188"/>
      <c r="F318" s="188"/>
      <c r="G318" s="188"/>
      <c r="H318" s="188"/>
      <c r="I318" s="188"/>
      <c r="J318" s="188"/>
      <c r="K318" s="188"/>
      <c r="L318" s="188"/>
      <c r="M318" s="188"/>
      <c r="N318" s="188"/>
      <c r="O318" s="188"/>
      <c r="P318" s="188"/>
    </row>
    <row r="319" spans="1:16">
      <c r="A319" s="188"/>
      <c r="B319" s="188"/>
      <c r="C319" s="188"/>
      <c r="D319" s="188"/>
      <c r="E319" s="188"/>
      <c r="F319" s="188"/>
      <c r="G319" s="188"/>
      <c r="H319" s="188"/>
      <c r="I319" s="188"/>
      <c r="J319" s="188"/>
      <c r="K319" s="188"/>
      <c r="L319" s="188"/>
      <c r="M319" s="188"/>
      <c r="N319" s="188"/>
      <c r="O319" s="188"/>
      <c r="P319" s="188"/>
    </row>
    <row r="320" spans="1:16">
      <c r="A320" s="188"/>
      <c r="B320" s="188"/>
      <c r="C320" s="188"/>
      <c r="D320" s="188"/>
      <c r="E320" s="188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8"/>
    </row>
    <row r="321" spans="1:16">
      <c r="A321" s="188"/>
      <c r="B321" s="188"/>
      <c r="C321" s="188"/>
      <c r="D321" s="188"/>
      <c r="E321" s="188"/>
      <c r="F321" s="188"/>
      <c r="G321" s="188"/>
      <c r="H321" s="188"/>
      <c r="I321" s="188"/>
      <c r="J321" s="188"/>
      <c r="K321" s="188"/>
      <c r="L321" s="188"/>
      <c r="M321" s="188"/>
      <c r="N321" s="188"/>
      <c r="O321" s="188"/>
      <c r="P321" s="188"/>
    </row>
    <row r="322" spans="1:16">
      <c r="A322" s="188"/>
      <c r="B322" s="188"/>
      <c r="C322" s="188"/>
      <c r="D322" s="188"/>
      <c r="E322" s="188"/>
      <c r="F322" s="188"/>
      <c r="G322" s="188"/>
      <c r="H322" s="188"/>
      <c r="I322" s="188"/>
      <c r="J322" s="188"/>
      <c r="K322" s="188"/>
      <c r="L322" s="188"/>
      <c r="M322" s="188"/>
      <c r="N322" s="188"/>
      <c r="O322" s="188"/>
      <c r="P322" s="188"/>
    </row>
    <row r="323" spans="1:16">
      <c r="A323" s="188"/>
      <c r="B323" s="188"/>
      <c r="C323" s="188"/>
      <c r="D323" s="188"/>
      <c r="E323" s="188"/>
      <c r="F323" s="188"/>
      <c r="G323" s="188"/>
      <c r="H323" s="188"/>
      <c r="I323" s="188"/>
      <c r="J323" s="188"/>
      <c r="K323" s="188"/>
      <c r="L323" s="188"/>
      <c r="M323" s="188"/>
      <c r="N323" s="188"/>
      <c r="O323" s="188"/>
      <c r="P323" s="188"/>
    </row>
    <row r="324" spans="1:16">
      <c r="A324" s="188"/>
      <c r="B324" s="188"/>
      <c r="C324" s="188"/>
      <c r="D324" s="188"/>
      <c r="E324" s="188"/>
      <c r="F324" s="188"/>
      <c r="G324" s="188"/>
      <c r="H324" s="188"/>
      <c r="I324" s="188"/>
      <c r="J324" s="188"/>
      <c r="K324" s="188"/>
      <c r="L324" s="188"/>
      <c r="M324" s="188"/>
      <c r="N324" s="188"/>
      <c r="O324" s="188"/>
      <c r="P324" s="188"/>
    </row>
    <row r="325" spans="1:16">
      <c r="A325" s="188"/>
      <c r="B325" s="188"/>
      <c r="C325" s="188"/>
      <c r="D325" s="188"/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8"/>
      <c r="P325" s="188"/>
    </row>
    <row r="326" spans="1:16">
      <c r="A326" s="188"/>
      <c r="B326" s="188"/>
      <c r="C326" s="188"/>
      <c r="D326" s="188"/>
      <c r="E326" s="188"/>
      <c r="F326" s="188"/>
      <c r="G326" s="188"/>
      <c r="H326" s="188"/>
      <c r="I326" s="188"/>
      <c r="J326" s="188"/>
      <c r="K326" s="188"/>
      <c r="L326" s="188"/>
      <c r="M326" s="188"/>
      <c r="N326" s="188"/>
      <c r="O326" s="188"/>
      <c r="P326" s="188"/>
    </row>
    <row r="327" spans="1:16">
      <c r="A327" s="188"/>
      <c r="B327" s="188"/>
      <c r="C327" s="188"/>
      <c r="D327" s="188"/>
      <c r="E327" s="188"/>
      <c r="F327" s="188"/>
      <c r="G327" s="188"/>
      <c r="H327" s="188"/>
      <c r="I327" s="188"/>
      <c r="J327" s="188"/>
      <c r="K327" s="188"/>
      <c r="L327" s="188"/>
      <c r="M327" s="188"/>
      <c r="N327" s="188"/>
      <c r="O327" s="188"/>
      <c r="P327" s="188"/>
    </row>
    <row r="328" spans="1:16">
      <c r="A328" s="188"/>
      <c r="B328" s="188"/>
      <c r="C328" s="188"/>
      <c r="D328" s="188"/>
      <c r="E328" s="188"/>
      <c r="F328" s="188"/>
      <c r="G328" s="188"/>
      <c r="H328" s="188"/>
      <c r="I328" s="188"/>
      <c r="J328" s="188"/>
      <c r="K328" s="188"/>
      <c r="L328" s="188"/>
      <c r="M328" s="188"/>
      <c r="N328" s="188"/>
      <c r="O328" s="188"/>
      <c r="P328" s="188"/>
    </row>
    <row r="329" spans="1:16">
      <c r="A329" s="188"/>
      <c r="B329" s="188"/>
      <c r="C329" s="188"/>
      <c r="D329" s="188"/>
      <c r="E329" s="188"/>
      <c r="F329" s="188"/>
      <c r="G329" s="188"/>
      <c r="H329" s="188"/>
      <c r="I329" s="188"/>
      <c r="J329" s="188"/>
      <c r="K329" s="188"/>
      <c r="L329" s="188"/>
      <c r="M329" s="188"/>
      <c r="N329" s="188"/>
      <c r="O329" s="188"/>
      <c r="P329" s="188"/>
    </row>
    <row r="330" spans="1:16">
      <c r="A330" s="188"/>
      <c r="B330" s="188"/>
      <c r="C330" s="188"/>
      <c r="D330" s="188"/>
      <c r="E330" s="188"/>
      <c r="F330" s="188"/>
      <c r="G330" s="188"/>
      <c r="H330" s="188"/>
      <c r="I330" s="188"/>
      <c r="J330" s="188"/>
      <c r="K330" s="188"/>
      <c r="L330" s="188"/>
      <c r="M330" s="188"/>
      <c r="N330" s="188"/>
      <c r="O330" s="188"/>
      <c r="P330" s="188"/>
    </row>
    <row r="331" spans="1:16">
      <c r="A331" s="188"/>
      <c r="B331" s="188"/>
      <c r="C331" s="188"/>
      <c r="D331" s="188"/>
      <c r="E331" s="188"/>
      <c r="F331" s="188"/>
      <c r="G331" s="188"/>
      <c r="H331" s="188"/>
      <c r="I331" s="188"/>
      <c r="J331" s="188"/>
      <c r="K331" s="188"/>
      <c r="L331" s="188"/>
      <c r="M331" s="188"/>
      <c r="N331" s="188"/>
      <c r="O331" s="188"/>
      <c r="P331" s="188"/>
    </row>
    <row r="332" spans="1:16">
      <c r="A332" s="188"/>
      <c r="B332" s="188"/>
      <c r="C332" s="188"/>
      <c r="D332" s="188"/>
      <c r="E332" s="188"/>
      <c r="F332" s="188"/>
      <c r="G332" s="188"/>
      <c r="H332" s="188"/>
      <c r="I332" s="188"/>
      <c r="J332" s="188"/>
      <c r="K332" s="188"/>
      <c r="L332" s="188"/>
      <c r="M332" s="188"/>
      <c r="N332" s="188"/>
      <c r="O332" s="188"/>
      <c r="P332" s="188"/>
    </row>
    <row r="333" spans="1:16">
      <c r="A333" s="188"/>
      <c r="B333" s="188"/>
      <c r="C333" s="188"/>
      <c r="D333" s="188"/>
      <c r="E333" s="188"/>
      <c r="F333" s="188"/>
      <c r="G333" s="188"/>
      <c r="H333" s="188"/>
      <c r="I333" s="188"/>
      <c r="J333" s="188"/>
      <c r="K333" s="188"/>
      <c r="L333" s="188"/>
      <c r="M333" s="188"/>
      <c r="N333" s="188"/>
      <c r="O333" s="188"/>
      <c r="P333" s="188"/>
    </row>
    <row r="334" spans="1:16">
      <c r="A334" s="188"/>
      <c r="B334" s="188"/>
      <c r="C334" s="188"/>
      <c r="D334" s="188"/>
      <c r="E334" s="188"/>
      <c r="F334" s="188"/>
      <c r="G334" s="188"/>
      <c r="H334" s="188"/>
      <c r="I334" s="188"/>
      <c r="J334" s="188"/>
      <c r="K334" s="188"/>
      <c r="L334" s="188"/>
      <c r="M334" s="188"/>
      <c r="N334" s="188"/>
      <c r="O334" s="188"/>
      <c r="P334" s="188"/>
    </row>
    <row r="335" spans="1:16">
      <c r="A335" s="188"/>
      <c r="B335" s="188"/>
      <c r="C335" s="188"/>
      <c r="D335" s="188"/>
      <c r="E335" s="188"/>
      <c r="F335" s="188"/>
      <c r="G335" s="188"/>
      <c r="H335" s="188"/>
      <c r="I335" s="188"/>
      <c r="J335" s="188"/>
      <c r="K335" s="188"/>
      <c r="L335" s="188"/>
      <c r="M335" s="188"/>
      <c r="N335" s="188"/>
      <c r="O335" s="188"/>
      <c r="P335" s="188"/>
    </row>
    <row r="336" spans="1:16">
      <c r="A336" s="188"/>
      <c r="B336" s="188"/>
      <c r="C336" s="188"/>
      <c r="D336" s="188"/>
      <c r="E336" s="188"/>
      <c r="F336" s="188"/>
      <c r="G336" s="188"/>
      <c r="H336" s="188"/>
      <c r="I336" s="188"/>
      <c r="J336" s="188"/>
      <c r="K336" s="188"/>
      <c r="L336" s="188"/>
      <c r="M336" s="188"/>
      <c r="N336" s="188"/>
      <c r="O336" s="188"/>
      <c r="P336" s="188"/>
    </row>
    <row r="337" spans="1:16">
      <c r="A337" s="188"/>
      <c r="B337" s="188"/>
      <c r="C337" s="188"/>
      <c r="D337" s="188"/>
      <c r="E337" s="188"/>
      <c r="F337" s="188"/>
      <c r="G337" s="188"/>
      <c r="H337" s="188"/>
      <c r="I337" s="188"/>
      <c r="J337" s="188"/>
      <c r="K337" s="188"/>
      <c r="L337" s="188"/>
      <c r="M337" s="188"/>
      <c r="N337" s="188"/>
      <c r="O337" s="188"/>
      <c r="P337" s="188"/>
    </row>
    <row r="338" spans="1:16">
      <c r="A338" s="188"/>
      <c r="B338" s="188"/>
      <c r="C338" s="188"/>
      <c r="D338" s="188"/>
      <c r="E338" s="188"/>
      <c r="F338" s="188"/>
      <c r="G338" s="188"/>
      <c r="H338" s="188"/>
      <c r="I338" s="188"/>
      <c r="J338" s="188"/>
      <c r="K338" s="188"/>
      <c r="L338" s="188"/>
      <c r="M338" s="188"/>
      <c r="N338" s="188"/>
      <c r="O338" s="188"/>
      <c r="P338" s="188"/>
    </row>
    <row r="339" spans="1:16">
      <c r="A339" s="188"/>
      <c r="B339" s="188"/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8"/>
      <c r="N339" s="188"/>
      <c r="O339" s="188"/>
      <c r="P339" s="188"/>
    </row>
    <row r="340" spans="1:16">
      <c r="A340" s="188"/>
      <c r="B340" s="188"/>
      <c r="C340" s="188"/>
      <c r="D340" s="188"/>
      <c r="E340" s="188"/>
      <c r="F340" s="188"/>
      <c r="G340" s="188"/>
      <c r="H340" s="188"/>
      <c r="I340" s="188"/>
      <c r="J340" s="188"/>
      <c r="K340" s="188"/>
      <c r="L340" s="188"/>
      <c r="M340" s="188"/>
      <c r="N340" s="188"/>
      <c r="O340" s="188"/>
      <c r="P340" s="188"/>
    </row>
    <row r="341" spans="1:16">
      <c r="A341" s="188"/>
      <c r="B341" s="188"/>
      <c r="C341" s="188"/>
      <c r="D341" s="188"/>
      <c r="E341" s="188"/>
      <c r="F341" s="188"/>
      <c r="G341" s="188"/>
      <c r="H341" s="188"/>
      <c r="I341" s="188"/>
      <c r="J341" s="188"/>
      <c r="K341" s="188"/>
      <c r="L341" s="188"/>
      <c r="M341" s="188"/>
      <c r="N341" s="188"/>
      <c r="O341" s="188"/>
      <c r="P341" s="188"/>
    </row>
    <row r="342" spans="1:16">
      <c r="A342" s="188"/>
      <c r="B342" s="188"/>
      <c r="C342" s="188"/>
      <c r="D342" s="188"/>
      <c r="E342" s="188"/>
      <c r="F342" s="188"/>
      <c r="G342" s="188"/>
      <c r="H342" s="188"/>
      <c r="I342" s="188"/>
      <c r="J342" s="188"/>
      <c r="K342" s="188"/>
      <c r="L342" s="188"/>
      <c r="M342" s="188"/>
      <c r="N342" s="188"/>
      <c r="O342" s="188"/>
      <c r="P342" s="188"/>
    </row>
    <row r="343" spans="1:16">
      <c r="A343" s="188"/>
      <c r="B343" s="188"/>
      <c r="C343" s="188"/>
      <c r="D343" s="188"/>
      <c r="E343" s="188"/>
      <c r="F343" s="188"/>
      <c r="G343" s="188"/>
      <c r="H343" s="188"/>
      <c r="I343" s="188"/>
      <c r="J343" s="188"/>
      <c r="K343" s="188"/>
      <c r="L343" s="188"/>
      <c r="M343" s="188"/>
      <c r="N343" s="188"/>
      <c r="O343" s="188"/>
      <c r="P343" s="188"/>
    </row>
    <row r="344" spans="1:16">
      <c r="A344" s="188"/>
      <c r="B344" s="188"/>
      <c r="C344" s="188"/>
      <c r="D344" s="188"/>
      <c r="E344" s="188"/>
      <c r="F344" s="188"/>
      <c r="G344" s="188"/>
      <c r="H344" s="188"/>
      <c r="I344" s="188"/>
      <c r="J344" s="188"/>
      <c r="K344" s="188"/>
      <c r="L344" s="188"/>
      <c r="M344" s="188"/>
      <c r="N344" s="188"/>
      <c r="O344" s="188"/>
      <c r="P344" s="188"/>
    </row>
    <row r="345" spans="1:16">
      <c r="A345" s="188"/>
      <c r="B345" s="188"/>
      <c r="C345" s="188"/>
      <c r="D345" s="188"/>
      <c r="E345" s="188"/>
      <c r="F345" s="188"/>
      <c r="G345" s="188"/>
      <c r="H345" s="188"/>
      <c r="I345" s="188"/>
      <c r="J345" s="188"/>
      <c r="K345" s="188"/>
      <c r="L345" s="188"/>
      <c r="M345" s="188"/>
      <c r="N345" s="188"/>
      <c r="O345" s="188"/>
      <c r="P345" s="188"/>
    </row>
    <row r="346" spans="1:16">
      <c r="A346" s="188"/>
      <c r="B346" s="188"/>
      <c r="C346" s="188"/>
      <c r="D346" s="188"/>
      <c r="E346" s="188"/>
      <c r="F346" s="188"/>
      <c r="G346" s="188"/>
      <c r="H346" s="188"/>
      <c r="I346" s="188"/>
      <c r="J346" s="188"/>
      <c r="K346" s="188"/>
      <c r="L346" s="188"/>
      <c r="M346" s="188"/>
      <c r="N346" s="188"/>
      <c r="O346" s="188"/>
      <c r="P346" s="188"/>
    </row>
    <row r="347" spans="1:16">
      <c r="A347" s="188"/>
      <c r="B347" s="188"/>
      <c r="C347" s="188"/>
      <c r="D347" s="188"/>
      <c r="E347" s="188"/>
      <c r="F347" s="188"/>
      <c r="G347" s="188"/>
      <c r="H347" s="188"/>
      <c r="I347" s="188"/>
      <c r="J347" s="188"/>
      <c r="K347" s="188"/>
      <c r="L347" s="188"/>
      <c r="M347" s="188"/>
      <c r="N347" s="188"/>
      <c r="O347" s="188"/>
      <c r="P347" s="188"/>
    </row>
    <row r="348" spans="1:16">
      <c r="A348" s="188"/>
      <c r="B348" s="188"/>
      <c r="C348" s="188"/>
      <c r="D348" s="188"/>
      <c r="E348" s="188"/>
      <c r="F348" s="188"/>
      <c r="G348" s="188"/>
      <c r="H348" s="188"/>
      <c r="I348" s="188"/>
      <c r="J348" s="188"/>
      <c r="K348" s="188"/>
      <c r="L348" s="188"/>
      <c r="M348" s="188"/>
      <c r="N348" s="188"/>
      <c r="O348" s="188"/>
      <c r="P348" s="188"/>
    </row>
    <row r="349" spans="1:16">
      <c r="A349" s="188"/>
      <c r="B349" s="188"/>
      <c r="C349" s="188"/>
      <c r="D349" s="188"/>
      <c r="E349" s="188"/>
      <c r="F349" s="188"/>
      <c r="G349" s="188"/>
      <c r="H349" s="188"/>
      <c r="I349" s="188"/>
      <c r="J349" s="188"/>
      <c r="K349" s="188"/>
      <c r="L349" s="188"/>
      <c r="M349" s="188"/>
      <c r="N349" s="188"/>
      <c r="O349" s="188"/>
      <c r="P349" s="188"/>
    </row>
    <row r="350" spans="1:16">
      <c r="A350" s="188"/>
      <c r="B350" s="188"/>
      <c r="C350" s="188"/>
      <c r="D350" s="188"/>
      <c r="E350" s="188"/>
      <c r="F350" s="188"/>
      <c r="G350" s="188"/>
      <c r="H350" s="188"/>
      <c r="I350" s="188"/>
      <c r="J350" s="188"/>
      <c r="K350" s="188"/>
      <c r="L350" s="188"/>
      <c r="M350" s="188"/>
      <c r="N350" s="188"/>
      <c r="O350" s="188"/>
      <c r="P350" s="188"/>
    </row>
    <row r="351" spans="1:16">
      <c r="A351" s="188"/>
      <c r="B351" s="188"/>
      <c r="C351" s="188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8"/>
      <c r="P351" s="188"/>
    </row>
    <row r="352" spans="1:16">
      <c r="A352" s="188"/>
      <c r="B352" s="188"/>
      <c r="C352" s="188"/>
      <c r="D352" s="188"/>
      <c r="E352" s="188"/>
      <c r="F352" s="188"/>
      <c r="G352" s="188"/>
      <c r="H352" s="188"/>
      <c r="I352" s="188"/>
      <c r="J352" s="188"/>
      <c r="K352" s="188"/>
      <c r="L352" s="188"/>
      <c r="M352" s="188"/>
      <c r="N352" s="188"/>
      <c r="O352" s="188"/>
      <c r="P352" s="188"/>
    </row>
    <row r="353" spans="1:16">
      <c r="A353" s="188"/>
      <c r="B353" s="188"/>
      <c r="C353" s="188"/>
      <c r="D353" s="188"/>
      <c r="E353" s="188"/>
      <c r="F353" s="188"/>
      <c r="G353" s="188"/>
      <c r="H353" s="188"/>
      <c r="I353" s="188"/>
      <c r="J353" s="188"/>
      <c r="K353" s="188"/>
      <c r="L353" s="188"/>
      <c r="M353" s="188"/>
      <c r="N353" s="188"/>
      <c r="O353" s="188"/>
      <c r="P353" s="188"/>
    </row>
    <row r="354" spans="1:16">
      <c r="A354" s="188"/>
      <c r="B354" s="188"/>
      <c r="C354" s="188"/>
      <c r="D354" s="188"/>
      <c r="E354" s="188"/>
      <c r="F354" s="188"/>
      <c r="G354" s="188"/>
      <c r="H354" s="188"/>
      <c r="I354" s="188"/>
      <c r="J354" s="188"/>
      <c r="K354" s="188"/>
      <c r="L354" s="188"/>
      <c r="M354" s="188"/>
      <c r="N354" s="188"/>
      <c r="O354" s="188"/>
      <c r="P354" s="188"/>
    </row>
    <row r="355" spans="1:16">
      <c r="A355" s="188"/>
      <c r="B355" s="188"/>
      <c r="C355" s="188"/>
      <c r="D355" s="188"/>
      <c r="E355" s="188"/>
      <c r="F355" s="188"/>
      <c r="G355" s="188"/>
      <c r="H355" s="188"/>
      <c r="I355" s="188"/>
      <c r="J355" s="188"/>
      <c r="K355" s="188"/>
      <c r="L355" s="188"/>
      <c r="M355" s="188"/>
      <c r="N355" s="188"/>
      <c r="O355" s="188"/>
      <c r="P355" s="188"/>
    </row>
    <row r="356" spans="1:16">
      <c r="A356" s="188"/>
      <c r="B356" s="188"/>
      <c r="C356" s="188"/>
      <c r="D356" s="188"/>
      <c r="E356" s="188"/>
      <c r="F356" s="188"/>
      <c r="G356" s="188"/>
      <c r="H356" s="188"/>
      <c r="I356" s="188"/>
      <c r="J356" s="188"/>
      <c r="K356" s="188"/>
      <c r="L356" s="188"/>
      <c r="M356" s="188"/>
      <c r="N356" s="188"/>
      <c r="O356" s="188"/>
      <c r="P356" s="188"/>
    </row>
    <row r="357" spans="1:16">
      <c r="A357" s="188"/>
      <c r="B357" s="188"/>
      <c r="C357" s="188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8"/>
      <c r="P357" s="188"/>
    </row>
    <row r="358" spans="1:16">
      <c r="A358" s="188"/>
      <c r="B358" s="188"/>
      <c r="C358" s="188"/>
      <c r="D358" s="188"/>
      <c r="E358" s="188"/>
      <c r="F358" s="188"/>
      <c r="G358" s="188"/>
      <c r="H358" s="188"/>
      <c r="I358" s="188"/>
      <c r="J358" s="188"/>
      <c r="K358" s="188"/>
      <c r="L358" s="188"/>
      <c r="M358" s="188"/>
      <c r="N358" s="188"/>
      <c r="O358" s="188"/>
      <c r="P358" s="188"/>
    </row>
    <row r="359" spans="1:16">
      <c r="A359" s="188"/>
      <c r="B359" s="188"/>
      <c r="C359" s="188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</row>
    <row r="360" spans="1:16">
      <c r="A360" s="188"/>
      <c r="B360" s="188"/>
      <c r="C360" s="188"/>
      <c r="D360" s="188"/>
      <c r="E360" s="188"/>
      <c r="F360" s="188"/>
      <c r="G360" s="188"/>
      <c r="H360" s="188"/>
      <c r="I360" s="188"/>
      <c r="J360" s="188"/>
      <c r="K360" s="188"/>
      <c r="L360" s="188"/>
      <c r="M360" s="188"/>
      <c r="N360" s="188"/>
      <c r="O360" s="188"/>
      <c r="P360" s="188"/>
    </row>
    <row r="361" spans="1:16">
      <c r="A361" s="188"/>
      <c r="B361" s="188"/>
      <c r="C361" s="188"/>
      <c r="D361" s="188"/>
      <c r="E361" s="188"/>
      <c r="F361" s="188"/>
      <c r="G361" s="188"/>
      <c r="H361" s="188"/>
      <c r="I361" s="188"/>
      <c r="J361" s="188"/>
      <c r="K361" s="188"/>
      <c r="L361" s="188"/>
      <c r="M361" s="188"/>
      <c r="N361" s="188"/>
      <c r="O361" s="188"/>
      <c r="P361" s="188"/>
    </row>
    <row r="362" spans="1:16">
      <c r="A362" s="188"/>
      <c r="B362" s="188"/>
      <c r="C362" s="188"/>
      <c r="D362" s="188"/>
      <c r="E362" s="188"/>
      <c r="F362" s="188"/>
      <c r="G362" s="188"/>
      <c r="H362" s="188"/>
      <c r="I362" s="188"/>
      <c r="J362" s="188"/>
      <c r="K362" s="188"/>
      <c r="L362" s="188"/>
      <c r="M362" s="188"/>
      <c r="N362" s="188"/>
      <c r="O362" s="188"/>
      <c r="P362" s="188"/>
    </row>
    <row r="363" spans="1:16">
      <c r="A363" s="188"/>
      <c r="B363" s="188"/>
      <c r="C363" s="188"/>
      <c r="D363" s="188"/>
      <c r="E363" s="188"/>
      <c r="F363" s="188"/>
      <c r="G363" s="188"/>
      <c r="H363" s="188"/>
      <c r="I363" s="188"/>
      <c r="J363" s="188"/>
      <c r="K363" s="188"/>
      <c r="L363" s="188"/>
      <c r="M363" s="188"/>
      <c r="N363" s="188"/>
      <c r="O363" s="188"/>
      <c r="P363" s="188"/>
    </row>
    <row r="364" spans="1:16">
      <c r="A364" s="188"/>
      <c r="B364" s="188"/>
      <c r="C364" s="188"/>
      <c r="D364" s="188"/>
      <c r="E364" s="188"/>
      <c r="F364" s="188"/>
      <c r="G364" s="188"/>
      <c r="H364" s="188"/>
      <c r="I364" s="188"/>
      <c r="J364" s="188"/>
      <c r="K364" s="188"/>
      <c r="L364" s="188"/>
      <c r="M364" s="188"/>
      <c r="N364" s="188"/>
      <c r="O364" s="188"/>
      <c r="P364" s="188"/>
    </row>
    <row r="365" spans="1:16">
      <c r="A365" s="188"/>
      <c r="B365" s="188"/>
      <c r="C365" s="188"/>
      <c r="D365" s="188"/>
      <c r="E365" s="188"/>
      <c r="F365" s="188"/>
      <c r="G365" s="188"/>
      <c r="H365" s="188"/>
      <c r="I365" s="188"/>
      <c r="J365" s="188"/>
      <c r="K365" s="188"/>
      <c r="L365" s="188"/>
      <c r="M365" s="188"/>
      <c r="N365" s="188"/>
      <c r="O365" s="188"/>
      <c r="P365" s="188"/>
    </row>
    <row r="366" spans="1:16">
      <c r="A366" s="188"/>
      <c r="B366" s="188"/>
      <c r="C366" s="188"/>
      <c r="D366" s="188"/>
      <c r="E366" s="188"/>
      <c r="F366" s="188"/>
      <c r="G366" s="188"/>
      <c r="H366" s="188"/>
      <c r="I366" s="188"/>
      <c r="J366" s="188"/>
      <c r="K366" s="188"/>
      <c r="L366" s="188"/>
      <c r="M366" s="188"/>
      <c r="N366" s="188"/>
      <c r="O366" s="188"/>
      <c r="P366" s="188"/>
    </row>
    <row r="367" spans="1:16">
      <c r="A367" s="188"/>
      <c r="B367" s="188"/>
      <c r="C367" s="188"/>
      <c r="D367" s="188"/>
      <c r="E367" s="188"/>
      <c r="F367" s="188"/>
      <c r="G367" s="188"/>
      <c r="H367" s="188"/>
      <c r="I367" s="188"/>
      <c r="J367" s="188"/>
      <c r="K367" s="188"/>
      <c r="L367" s="188"/>
      <c r="M367" s="188"/>
      <c r="N367" s="188"/>
      <c r="O367" s="188"/>
      <c r="P367" s="188"/>
    </row>
    <row r="368" spans="1:16">
      <c r="A368" s="188"/>
      <c r="B368" s="188"/>
      <c r="C368" s="188"/>
      <c r="D368" s="188"/>
      <c r="E368" s="188"/>
      <c r="F368" s="188"/>
      <c r="G368" s="188"/>
      <c r="H368" s="188"/>
      <c r="I368" s="188"/>
      <c r="J368" s="188"/>
      <c r="K368" s="188"/>
      <c r="L368" s="188"/>
      <c r="M368" s="188"/>
      <c r="N368" s="188"/>
      <c r="O368" s="188"/>
      <c r="P368" s="188"/>
    </row>
    <row r="369" spans="1:16">
      <c r="A369" s="188"/>
      <c r="B369" s="188"/>
      <c r="C369" s="188"/>
      <c r="D369" s="188"/>
      <c r="E369" s="188"/>
      <c r="F369" s="188"/>
      <c r="G369" s="188"/>
      <c r="H369" s="188"/>
      <c r="I369" s="188"/>
      <c r="J369" s="188"/>
      <c r="K369" s="188"/>
      <c r="L369" s="188"/>
      <c r="M369" s="188"/>
      <c r="N369" s="188"/>
      <c r="O369" s="188"/>
      <c r="P369" s="188"/>
    </row>
    <row r="370" spans="1:16">
      <c r="A370" s="188"/>
      <c r="B370" s="188"/>
      <c r="C370" s="188"/>
      <c r="D370" s="188"/>
      <c r="E370" s="188"/>
      <c r="F370" s="188"/>
      <c r="G370" s="188"/>
      <c r="H370" s="188"/>
      <c r="I370" s="188"/>
      <c r="J370" s="188"/>
      <c r="K370" s="188"/>
      <c r="L370" s="188"/>
      <c r="M370" s="188"/>
      <c r="N370" s="188"/>
      <c r="O370" s="188"/>
      <c r="P370" s="188"/>
    </row>
    <row r="371" spans="1:16">
      <c r="A371" s="188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88"/>
      <c r="N371" s="188"/>
      <c r="O371" s="188"/>
      <c r="P371" s="188"/>
    </row>
    <row r="372" spans="1:16">
      <c r="A372" s="188"/>
      <c r="B372" s="188"/>
      <c r="C372" s="188"/>
      <c r="D372" s="188"/>
      <c r="E372" s="188"/>
      <c r="F372" s="188"/>
      <c r="G372" s="188"/>
      <c r="H372" s="188"/>
      <c r="I372" s="188"/>
      <c r="J372" s="188"/>
      <c r="K372" s="188"/>
      <c r="L372" s="188"/>
      <c r="M372" s="188"/>
      <c r="N372" s="188"/>
      <c r="O372" s="188"/>
      <c r="P372" s="188"/>
    </row>
    <row r="373" spans="1:16">
      <c r="A373" s="188"/>
      <c r="B373" s="188"/>
      <c r="C373" s="188"/>
      <c r="D373" s="188"/>
      <c r="E373" s="188"/>
      <c r="F373" s="188"/>
      <c r="G373" s="188"/>
      <c r="H373" s="188"/>
      <c r="I373" s="188"/>
      <c r="J373" s="188"/>
      <c r="K373" s="188"/>
      <c r="L373" s="188"/>
      <c r="M373" s="188"/>
      <c r="N373" s="188"/>
      <c r="O373" s="188"/>
      <c r="P373" s="188"/>
    </row>
    <row r="374" spans="1:16">
      <c r="A374" s="188"/>
      <c r="B374" s="188"/>
      <c r="C374" s="188"/>
      <c r="D374" s="188"/>
      <c r="E374" s="188"/>
      <c r="F374" s="188"/>
      <c r="G374" s="188"/>
      <c r="H374" s="188"/>
      <c r="I374" s="188"/>
      <c r="J374" s="188"/>
      <c r="K374" s="188"/>
      <c r="L374" s="188"/>
      <c r="M374" s="188"/>
      <c r="N374" s="188"/>
      <c r="O374" s="188"/>
      <c r="P374" s="188"/>
    </row>
    <row r="375" spans="1:16">
      <c r="A375" s="188"/>
      <c r="B375" s="188"/>
      <c r="C375" s="188"/>
      <c r="D375" s="188"/>
      <c r="E375" s="188"/>
      <c r="F375" s="188"/>
      <c r="G375" s="188"/>
      <c r="H375" s="188"/>
      <c r="I375" s="188"/>
      <c r="J375" s="188"/>
      <c r="K375" s="188"/>
      <c r="L375" s="188"/>
      <c r="M375" s="188"/>
      <c r="N375" s="188"/>
      <c r="O375" s="188"/>
      <c r="P375" s="188"/>
    </row>
    <row r="376" spans="1:16">
      <c r="A376" s="188"/>
      <c r="B376" s="188"/>
      <c r="C376" s="188"/>
      <c r="D376" s="188"/>
      <c r="E376" s="188"/>
      <c r="F376" s="188"/>
      <c r="G376" s="188"/>
      <c r="H376" s="188"/>
      <c r="I376" s="188"/>
      <c r="J376" s="188"/>
      <c r="K376" s="188"/>
      <c r="L376" s="188"/>
      <c r="M376" s="188"/>
      <c r="N376" s="188"/>
      <c r="O376" s="188"/>
      <c r="P376" s="188"/>
    </row>
    <row r="377" spans="1:16">
      <c r="A377" s="188"/>
      <c r="B377" s="188"/>
      <c r="C377" s="188"/>
      <c r="D377" s="188"/>
      <c r="E377" s="188"/>
      <c r="F377" s="188"/>
      <c r="G377" s="188"/>
      <c r="H377" s="188"/>
      <c r="I377" s="188"/>
      <c r="J377" s="188"/>
      <c r="K377" s="188"/>
      <c r="L377" s="188"/>
      <c r="M377" s="188"/>
      <c r="N377" s="188"/>
      <c r="O377" s="188"/>
      <c r="P377" s="188"/>
    </row>
    <row r="378" spans="1:16">
      <c r="A378" s="188"/>
      <c r="B378" s="188"/>
      <c r="C378" s="188"/>
      <c r="D378" s="188"/>
      <c r="E378" s="188"/>
      <c r="F378" s="188"/>
      <c r="G378" s="188"/>
      <c r="H378" s="188"/>
      <c r="I378" s="188"/>
      <c r="J378" s="188"/>
      <c r="K378" s="188"/>
      <c r="L378" s="188"/>
      <c r="M378" s="188"/>
      <c r="N378" s="188"/>
      <c r="O378" s="188"/>
      <c r="P378" s="188"/>
    </row>
    <row r="379" spans="1:16">
      <c r="A379" s="188"/>
      <c r="B379" s="188"/>
      <c r="C379" s="188"/>
      <c r="D379" s="188"/>
      <c r="E379" s="188"/>
      <c r="F379" s="188"/>
      <c r="G379" s="188"/>
      <c r="H379" s="188"/>
      <c r="I379" s="188"/>
      <c r="J379" s="188"/>
      <c r="K379" s="188"/>
      <c r="L379" s="188"/>
      <c r="M379" s="188"/>
      <c r="N379" s="188"/>
      <c r="O379" s="188"/>
      <c r="P379" s="188"/>
    </row>
    <row r="380" spans="1:16">
      <c r="A380" s="188"/>
      <c r="B380" s="188"/>
      <c r="C380" s="188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</row>
    <row r="381" spans="1:16">
      <c r="A381" s="188"/>
      <c r="B381" s="188"/>
      <c r="C381" s="188"/>
      <c r="D381" s="188"/>
      <c r="E381" s="188"/>
      <c r="F381" s="188"/>
      <c r="G381" s="188"/>
      <c r="H381" s="188"/>
      <c r="I381" s="188"/>
      <c r="J381" s="188"/>
      <c r="K381" s="188"/>
      <c r="L381" s="188"/>
      <c r="M381" s="188"/>
      <c r="N381" s="188"/>
      <c r="O381" s="188"/>
      <c r="P381" s="188"/>
    </row>
    <row r="382" spans="1:16">
      <c r="A382" s="188"/>
      <c r="B382" s="188"/>
      <c r="C382" s="188"/>
      <c r="D382" s="188"/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  <c r="O382" s="188"/>
      <c r="P382" s="188"/>
    </row>
    <row r="383" spans="1:16">
      <c r="A383" s="188"/>
      <c r="B383" s="188"/>
      <c r="C383" s="188"/>
      <c r="D383" s="188"/>
      <c r="E383" s="188"/>
      <c r="F383" s="188"/>
      <c r="G383" s="188"/>
      <c r="H383" s="188"/>
      <c r="I383" s="188"/>
      <c r="J383" s="188"/>
      <c r="K383" s="188"/>
      <c r="L383" s="188"/>
      <c r="M383" s="188"/>
      <c r="N383" s="188"/>
      <c r="O383" s="188"/>
      <c r="P383" s="188"/>
    </row>
    <row r="384" spans="1:16">
      <c r="A384" s="188"/>
      <c r="B384" s="188"/>
      <c r="C384" s="188"/>
      <c r="D384" s="188"/>
      <c r="E384" s="188"/>
      <c r="F384" s="188"/>
      <c r="G384" s="188"/>
      <c r="H384" s="188"/>
      <c r="I384" s="188"/>
      <c r="J384" s="188"/>
      <c r="K384" s="188"/>
      <c r="L384" s="188"/>
      <c r="M384" s="188"/>
      <c r="N384" s="188"/>
      <c r="O384" s="188"/>
      <c r="P384" s="188"/>
    </row>
    <row r="385" spans="1:16">
      <c r="A385" s="188"/>
      <c r="B385" s="188"/>
      <c r="C385" s="188"/>
      <c r="D385" s="188"/>
      <c r="E385" s="188"/>
      <c r="F385" s="188"/>
      <c r="G385" s="188"/>
      <c r="H385" s="188"/>
      <c r="I385" s="188"/>
      <c r="J385" s="188"/>
      <c r="K385" s="188"/>
      <c r="L385" s="188"/>
      <c r="M385" s="188"/>
      <c r="N385" s="188"/>
      <c r="O385" s="188"/>
      <c r="P385" s="188"/>
    </row>
    <row r="386" spans="1:16">
      <c r="A386" s="188"/>
      <c r="B386" s="188"/>
      <c r="C386" s="188"/>
      <c r="D386" s="188"/>
      <c r="E386" s="188"/>
      <c r="F386" s="188"/>
      <c r="G386" s="188"/>
      <c r="H386" s="188"/>
      <c r="I386" s="188"/>
      <c r="J386" s="188"/>
      <c r="K386" s="188"/>
      <c r="L386" s="188"/>
      <c r="M386" s="188"/>
      <c r="N386" s="188"/>
      <c r="O386" s="188"/>
      <c r="P386" s="188"/>
    </row>
    <row r="387" spans="1:16">
      <c r="A387" s="188"/>
      <c r="B387" s="188"/>
      <c r="C387" s="188"/>
      <c r="D387" s="188"/>
      <c r="E387" s="188"/>
      <c r="F387" s="188"/>
      <c r="G387" s="188"/>
      <c r="H387" s="188"/>
      <c r="I387" s="188"/>
      <c r="J387" s="188"/>
      <c r="K387" s="188"/>
      <c r="L387" s="188"/>
      <c r="M387" s="188"/>
      <c r="N387" s="188"/>
      <c r="O387" s="188"/>
      <c r="P387" s="188"/>
    </row>
    <row r="388" spans="1:16">
      <c r="A388" s="188"/>
      <c r="B388" s="188"/>
      <c r="C388" s="188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8"/>
      <c r="P388" s="188"/>
    </row>
    <row r="389" spans="1:16">
      <c r="A389" s="188"/>
      <c r="B389" s="188"/>
      <c r="C389" s="188"/>
      <c r="D389" s="188"/>
      <c r="E389" s="188"/>
      <c r="F389" s="188"/>
      <c r="G389" s="188"/>
      <c r="H389" s="188"/>
      <c r="I389" s="188"/>
      <c r="J389" s="188"/>
      <c r="K389" s="188"/>
      <c r="L389" s="188"/>
      <c r="M389" s="188"/>
      <c r="N389" s="188"/>
      <c r="O389" s="188"/>
      <c r="P389" s="188"/>
    </row>
    <row r="390" spans="1:16">
      <c r="A390" s="188"/>
      <c r="B390" s="188"/>
      <c r="C390" s="188"/>
      <c r="D390" s="188"/>
      <c r="E390" s="188"/>
      <c r="F390" s="188"/>
      <c r="G390" s="188"/>
      <c r="H390" s="188"/>
      <c r="I390" s="188"/>
      <c r="J390" s="188"/>
      <c r="K390" s="188"/>
      <c r="L390" s="188"/>
      <c r="M390" s="188"/>
      <c r="N390" s="188"/>
      <c r="O390" s="188"/>
      <c r="P390" s="188"/>
    </row>
    <row r="391" spans="1:16">
      <c r="A391" s="188"/>
      <c r="B391" s="188"/>
      <c r="C391" s="188"/>
      <c r="D391" s="188"/>
      <c r="E391" s="188"/>
      <c r="F391" s="188"/>
      <c r="G391" s="188"/>
      <c r="H391" s="188"/>
      <c r="I391" s="188"/>
      <c r="J391" s="188"/>
      <c r="K391" s="188"/>
      <c r="L391" s="188"/>
      <c r="M391" s="188"/>
      <c r="N391" s="188"/>
      <c r="O391" s="188"/>
      <c r="P391" s="188"/>
    </row>
    <row r="392" spans="1:16">
      <c r="A392" s="188"/>
      <c r="B392" s="188"/>
      <c r="C392" s="188"/>
      <c r="D392" s="188"/>
      <c r="E392" s="188"/>
      <c r="F392" s="188"/>
      <c r="G392" s="188"/>
      <c r="H392" s="188"/>
      <c r="I392" s="188"/>
      <c r="J392" s="188"/>
      <c r="K392" s="188"/>
      <c r="L392" s="188"/>
      <c r="M392" s="188"/>
      <c r="N392" s="188"/>
      <c r="O392" s="188"/>
      <c r="P392" s="188"/>
    </row>
    <row r="393" spans="1:16">
      <c r="A393" s="188"/>
      <c r="B393" s="188"/>
      <c r="C393" s="188"/>
      <c r="D393" s="188"/>
      <c r="E393" s="188"/>
      <c r="F393" s="188"/>
      <c r="G393" s="188"/>
      <c r="H393" s="188"/>
      <c r="I393" s="188"/>
      <c r="J393" s="188"/>
      <c r="K393" s="188"/>
      <c r="L393" s="188"/>
      <c r="M393" s="188"/>
      <c r="N393" s="188"/>
      <c r="O393" s="188"/>
      <c r="P393" s="188"/>
    </row>
    <row r="394" spans="1:16">
      <c r="A394" s="188"/>
      <c r="B394" s="188"/>
      <c r="C394" s="188"/>
      <c r="D394" s="188"/>
      <c r="E394" s="188"/>
      <c r="F394" s="188"/>
      <c r="G394" s="188"/>
      <c r="H394" s="188"/>
      <c r="I394" s="188"/>
      <c r="J394" s="188"/>
      <c r="K394" s="188"/>
      <c r="L394" s="188"/>
      <c r="M394" s="188"/>
      <c r="N394" s="188"/>
      <c r="O394" s="188"/>
      <c r="P394" s="188"/>
    </row>
    <row r="395" spans="1:16">
      <c r="A395" s="188"/>
      <c r="B395" s="188"/>
      <c r="C395" s="188"/>
      <c r="D395" s="188"/>
      <c r="E395" s="188"/>
      <c r="F395" s="188"/>
      <c r="G395" s="188"/>
      <c r="H395" s="188"/>
      <c r="I395" s="188"/>
      <c r="J395" s="188"/>
      <c r="K395" s="188"/>
      <c r="L395" s="188"/>
      <c r="M395" s="188"/>
      <c r="N395" s="188"/>
      <c r="O395" s="188"/>
      <c r="P395" s="188"/>
    </row>
    <row r="396" spans="1:16">
      <c r="A396" s="188"/>
      <c r="B396" s="188"/>
      <c r="C396" s="188"/>
      <c r="D396" s="188"/>
      <c r="E396" s="188"/>
      <c r="F396" s="188"/>
      <c r="G396" s="188"/>
      <c r="H396" s="188"/>
      <c r="I396" s="188"/>
      <c r="J396" s="188"/>
      <c r="K396" s="188"/>
      <c r="L396" s="188"/>
      <c r="M396" s="188"/>
      <c r="N396" s="188"/>
      <c r="O396" s="188"/>
      <c r="P396" s="188"/>
    </row>
    <row r="397" spans="1:16">
      <c r="A397" s="188"/>
      <c r="B397" s="188"/>
      <c r="C397" s="188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</row>
    <row r="398" spans="1:16">
      <c r="A398" s="188"/>
      <c r="B398" s="188"/>
      <c r="C398" s="188"/>
      <c r="D398" s="188"/>
      <c r="E398" s="188"/>
      <c r="F398" s="188"/>
      <c r="G398" s="188"/>
      <c r="H398" s="188"/>
      <c r="I398" s="188"/>
      <c r="J398" s="188"/>
      <c r="K398" s="188"/>
      <c r="L398" s="188"/>
      <c r="M398" s="188"/>
      <c r="N398" s="188"/>
      <c r="O398" s="188"/>
      <c r="P398" s="188"/>
    </row>
    <row r="399" spans="1:16">
      <c r="A399" s="188"/>
      <c r="B399" s="188"/>
      <c r="C399" s="188"/>
      <c r="D399" s="188"/>
      <c r="E399" s="188"/>
      <c r="F399" s="188"/>
      <c r="G399" s="188"/>
      <c r="H399" s="188"/>
      <c r="I399" s="188"/>
      <c r="J399" s="188"/>
      <c r="K399" s="188"/>
      <c r="L399" s="188"/>
      <c r="M399" s="188"/>
      <c r="N399" s="188"/>
      <c r="O399" s="188"/>
      <c r="P399" s="188"/>
    </row>
    <row r="400" spans="1:16">
      <c r="A400" s="188"/>
      <c r="B400" s="188"/>
      <c r="C400" s="188"/>
      <c r="D400" s="188"/>
      <c r="E400" s="188"/>
      <c r="F400" s="188"/>
      <c r="G400" s="188"/>
      <c r="H400" s="188"/>
      <c r="I400" s="188"/>
      <c r="J400" s="188"/>
      <c r="K400" s="188"/>
      <c r="L400" s="188"/>
      <c r="M400" s="188"/>
      <c r="N400" s="188"/>
      <c r="O400" s="188"/>
      <c r="P400" s="188"/>
    </row>
    <row r="401" spans="1:16">
      <c r="A401" s="188"/>
      <c r="B401" s="188"/>
      <c r="C401" s="188"/>
      <c r="D401" s="188"/>
      <c r="E401" s="188"/>
      <c r="F401" s="188"/>
      <c r="G401" s="188"/>
      <c r="H401" s="188"/>
      <c r="I401" s="188"/>
      <c r="J401" s="188"/>
      <c r="K401" s="188"/>
      <c r="L401" s="188"/>
      <c r="M401" s="188"/>
      <c r="N401" s="188"/>
      <c r="O401" s="188"/>
      <c r="P401" s="188"/>
    </row>
    <row r="402" spans="1:16">
      <c r="A402" s="188"/>
      <c r="B402" s="188"/>
      <c r="C402" s="188"/>
      <c r="D402" s="188"/>
      <c r="E402" s="188"/>
      <c r="F402" s="188"/>
      <c r="G402" s="188"/>
      <c r="H402" s="188"/>
      <c r="I402" s="188"/>
      <c r="J402" s="188"/>
      <c r="K402" s="188"/>
      <c r="L402" s="188"/>
      <c r="M402" s="188"/>
      <c r="N402" s="188"/>
      <c r="O402" s="188"/>
      <c r="P402" s="188"/>
    </row>
    <row r="403" spans="1:16">
      <c r="A403" s="188"/>
      <c r="B403" s="188"/>
      <c r="C403" s="188"/>
      <c r="D403" s="188"/>
      <c r="E403" s="188"/>
      <c r="F403" s="188"/>
      <c r="G403" s="188"/>
      <c r="H403" s="188"/>
      <c r="I403" s="188"/>
      <c r="J403" s="188"/>
      <c r="K403" s="188"/>
      <c r="L403" s="188"/>
      <c r="M403" s="188"/>
      <c r="N403" s="188"/>
      <c r="O403" s="188"/>
      <c r="P403" s="188"/>
    </row>
    <row r="404" spans="1:16">
      <c r="A404" s="188"/>
      <c r="B404" s="188"/>
      <c r="C404" s="188"/>
      <c r="D404" s="188"/>
      <c r="E404" s="188"/>
      <c r="F404" s="188"/>
      <c r="G404" s="188"/>
      <c r="H404" s="188"/>
      <c r="I404" s="188"/>
      <c r="J404" s="188"/>
      <c r="K404" s="188"/>
      <c r="L404" s="188"/>
      <c r="M404" s="188"/>
      <c r="N404" s="188"/>
      <c r="O404" s="188"/>
      <c r="P404" s="188"/>
    </row>
    <row r="405" spans="1:16">
      <c r="A405" s="188"/>
      <c r="B405" s="188"/>
      <c r="C405" s="188"/>
      <c r="D405" s="188"/>
      <c r="E405" s="188"/>
      <c r="F405" s="188"/>
      <c r="G405" s="188"/>
      <c r="H405" s="188"/>
      <c r="I405" s="188"/>
      <c r="J405" s="188"/>
      <c r="K405" s="188"/>
      <c r="L405" s="188"/>
      <c r="M405" s="188"/>
      <c r="N405" s="188"/>
      <c r="O405" s="188"/>
      <c r="P405" s="188"/>
    </row>
    <row r="406" spans="1:16">
      <c r="A406" s="188"/>
      <c r="B406" s="188"/>
      <c r="C406" s="188"/>
      <c r="D406" s="188"/>
      <c r="E406" s="188"/>
      <c r="F406" s="188"/>
      <c r="G406" s="188"/>
      <c r="H406" s="188"/>
      <c r="I406" s="188"/>
      <c r="J406" s="188"/>
      <c r="K406" s="188"/>
      <c r="L406" s="188"/>
      <c r="M406" s="188"/>
      <c r="N406" s="188"/>
      <c r="O406" s="188"/>
      <c r="P406" s="188"/>
    </row>
    <row r="407" spans="1:16">
      <c r="A407" s="188"/>
      <c r="B407" s="188"/>
      <c r="C407" s="188"/>
      <c r="D407" s="188"/>
      <c r="E407" s="188"/>
      <c r="F407" s="188"/>
      <c r="G407" s="188"/>
      <c r="H407" s="188"/>
      <c r="I407" s="188"/>
      <c r="J407" s="188"/>
      <c r="K407" s="188"/>
      <c r="L407" s="188"/>
      <c r="M407" s="188"/>
      <c r="N407" s="188"/>
      <c r="O407" s="188"/>
      <c r="P407" s="188"/>
    </row>
    <row r="408" spans="1:16">
      <c r="A408" s="188"/>
      <c r="B408" s="188"/>
      <c r="C408" s="188"/>
      <c r="D408" s="188"/>
      <c r="E408" s="188"/>
      <c r="F408" s="188"/>
      <c r="G408" s="188"/>
      <c r="H408" s="188"/>
      <c r="I408" s="188"/>
      <c r="J408" s="188"/>
      <c r="K408" s="188"/>
      <c r="L408" s="188"/>
      <c r="M408" s="188"/>
      <c r="N408" s="188"/>
      <c r="O408" s="188"/>
      <c r="P408" s="188"/>
    </row>
    <row r="409" spans="1:16">
      <c r="A409" s="188"/>
      <c r="B409" s="188"/>
      <c r="C409" s="188"/>
      <c r="D409" s="188"/>
      <c r="E409" s="188"/>
      <c r="F409" s="188"/>
      <c r="G409" s="188"/>
      <c r="H409" s="188"/>
      <c r="I409" s="188"/>
      <c r="J409" s="188"/>
      <c r="K409" s="188"/>
      <c r="L409" s="188"/>
      <c r="M409" s="188"/>
      <c r="N409" s="188"/>
      <c r="O409" s="188"/>
      <c r="P409" s="188"/>
    </row>
    <row r="410" spans="1:16">
      <c r="A410" s="188"/>
      <c r="B410" s="188"/>
      <c r="C410" s="188"/>
      <c r="D410" s="188"/>
      <c r="E410" s="188"/>
      <c r="F410" s="188"/>
      <c r="G410" s="188"/>
      <c r="H410" s="188"/>
      <c r="I410" s="188"/>
      <c r="J410" s="188"/>
      <c r="K410" s="188"/>
      <c r="L410" s="188"/>
      <c r="M410" s="188"/>
      <c r="N410" s="188"/>
      <c r="O410" s="188"/>
      <c r="P410" s="188"/>
    </row>
    <row r="411" spans="1:16">
      <c r="A411" s="188"/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</row>
    <row r="412" spans="1:16">
      <c r="A412" s="188"/>
      <c r="B412" s="188"/>
      <c r="C412" s="188"/>
      <c r="D412" s="188"/>
      <c r="E412" s="188"/>
      <c r="F412" s="188"/>
      <c r="G412" s="188"/>
      <c r="H412" s="188"/>
      <c r="I412" s="188"/>
      <c r="J412" s="188"/>
      <c r="K412" s="188"/>
      <c r="L412" s="188"/>
      <c r="M412" s="188"/>
      <c r="N412" s="188"/>
      <c r="O412" s="188"/>
      <c r="P412" s="188"/>
    </row>
    <row r="413" spans="1:16">
      <c r="A413" s="188"/>
      <c r="B413" s="188"/>
      <c r="C413" s="188"/>
      <c r="D413" s="188"/>
      <c r="E413" s="188"/>
      <c r="F413" s="188"/>
      <c r="G413" s="188"/>
      <c r="H413" s="188"/>
      <c r="I413" s="188"/>
      <c r="J413" s="188"/>
      <c r="K413" s="188"/>
      <c r="L413" s="188"/>
      <c r="M413" s="188"/>
      <c r="N413" s="188"/>
      <c r="O413" s="188"/>
      <c r="P413" s="188"/>
    </row>
    <row r="414" spans="1:16">
      <c r="A414" s="188"/>
      <c r="B414" s="188"/>
      <c r="C414" s="188"/>
      <c r="D414" s="188"/>
      <c r="E414" s="188"/>
      <c r="F414" s="188"/>
      <c r="G414" s="188"/>
      <c r="H414" s="188"/>
      <c r="I414" s="188"/>
      <c r="J414" s="188"/>
      <c r="K414" s="188"/>
      <c r="L414" s="188"/>
      <c r="M414" s="188"/>
      <c r="N414" s="188"/>
      <c r="O414" s="188"/>
      <c r="P414" s="188"/>
    </row>
    <row r="415" spans="1:16">
      <c r="A415" s="188"/>
      <c r="B415" s="188"/>
      <c r="C415" s="188"/>
      <c r="D415" s="188"/>
      <c r="E415" s="188"/>
      <c r="F415" s="188"/>
      <c r="G415" s="188"/>
      <c r="H415" s="188"/>
      <c r="I415" s="188"/>
      <c r="J415" s="188"/>
      <c r="K415" s="188"/>
      <c r="L415" s="188"/>
      <c r="M415" s="188"/>
      <c r="N415" s="188"/>
      <c r="O415" s="188"/>
      <c r="P415" s="188"/>
    </row>
    <row r="416" spans="1:16">
      <c r="A416" s="188"/>
      <c r="B416" s="188"/>
      <c r="C416" s="188"/>
      <c r="D416" s="188"/>
      <c r="E416" s="188"/>
      <c r="F416" s="188"/>
      <c r="G416" s="188"/>
      <c r="H416" s="188"/>
      <c r="I416" s="188"/>
      <c r="J416" s="188"/>
      <c r="K416" s="188"/>
      <c r="L416" s="188"/>
      <c r="M416" s="188"/>
      <c r="N416" s="188"/>
      <c r="O416" s="188"/>
      <c r="P416" s="188"/>
    </row>
    <row r="417" spans="1:16">
      <c r="A417" s="188"/>
      <c r="B417" s="188"/>
      <c r="C417" s="188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</row>
    <row r="418" spans="1:16">
      <c r="A418" s="188"/>
      <c r="B418" s="188"/>
      <c r="C418" s="188"/>
      <c r="D418" s="188"/>
      <c r="E418" s="188"/>
      <c r="F418" s="188"/>
      <c r="G418" s="188"/>
      <c r="H418" s="188"/>
      <c r="I418" s="188"/>
      <c r="J418" s="188"/>
      <c r="K418" s="188"/>
      <c r="L418" s="188"/>
      <c r="M418" s="188"/>
      <c r="N418" s="188"/>
      <c r="O418" s="188"/>
      <c r="P418" s="188"/>
    </row>
    <row r="419" spans="1:16">
      <c r="A419" s="188"/>
      <c r="B419" s="188"/>
      <c r="C419" s="188"/>
      <c r="D419" s="188"/>
      <c r="E419" s="188"/>
      <c r="F419" s="188"/>
      <c r="G419" s="188"/>
      <c r="H419" s="188"/>
      <c r="I419" s="188"/>
      <c r="J419" s="188"/>
      <c r="K419" s="188"/>
      <c r="L419" s="188"/>
      <c r="M419" s="188"/>
      <c r="N419" s="188"/>
      <c r="O419" s="188"/>
      <c r="P419" s="188"/>
    </row>
    <row r="420" spans="1:16">
      <c r="A420" s="188"/>
      <c r="B420" s="188"/>
      <c r="C420" s="188"/>
      <c r="D420" s="188"/>
      <c r="E420" s="188"/>
      <c r="F420" s="188"/>
      <c r="G420" s="188"/>
      <c r="H420" s="188"/>
      <c r="I420" s="188"/>
      <c r="J420" s="188"/>
      <c r="K420" s="188"/>
      <c r="L420" s="188"/>
      <c r="M420" s="188"/>
      <c r="N420" s="188"/>
      <c r="O420" s="188"/>
      <c r="P420" s="188"/>
    </row>
    <row r="421" spans="1:16">
      <c r="A421" s="188"/>
      <c r="B421" s="188"/>
      <c r="C421" s="188"/>
      <c r="D421" s="188"/>
      <c r="E421" s="188"/>
      <c r="F421" s="188"/>
      <c r="G421" s="188"/>
      <c r="H421" s="188"/>
      <c r="I421" s="188"/>
      <c r="J421" s="188"/>
      <c r="K421" s="188"/>
      <c r="L421" s="188"/>
      <c r="M421" s="188"/>
      <c r="N421" s="188"/>
      <c r="O421" s="188"/>
      <c r="P421" s="188"/>
    </row>
    <row r="422" spans="1:16">
      <c r="A422" s="188"/>
      <c r="B422" s="188"/>
      <c r="C422" s="188"/>
      <c r="D422" s="188"/>
      <c r="E422" s="188"/>
      <c r="F422" s="188"/>
      <c r="G422" s="188"/>
      <c r="H422" s="188"/>
      <c r="I422" s="188"/>
      <c r="J422" s="188"/>
      <c r="K422" s="188"/>
      <c r="L422" s="188"/>
      <c r="M422" s="188"/>
      <c r="N422" s="188"/>
      <c r="O422" s="188"/>
      <c r="P422" s="188"/>
    </row>
    <row r="423" spans="1:16">
      <c r="A423" s="188"/>
      <c r="B423" s="188"/>
      <c r="C423" s="188"/>
      <c r="D423" s="188"/>
      <c r="E423" s="188"/>
      <c r="F423" s="188"/>
      <c r="G423" s="188"/>
      <c r="H423" s="188"/>
      <c r="I423" s="188"/>
      <c r="J423" s="188"/>
      <c r="K423" s="188"/>
      <c r="L423" s="188"/>
      <c r="M423" s="188"/>
      <c r="N423" s="188"/>
      <c r="O423" s="188"/>
      <c r="P423" s="188"/>
    </row>
    <row r="424" spans="1:16">
      <c r="A424" s="188"/>
      <c r="B424" s="188"/>
      <c r="C424" s="188"/>
      <c r="D424" s="188"/>
      <c r="E424" s="188"/>
      <c r="F424" s="188"/>
      <c r="G424" s="188"/>
      <c r="H424" s="188"/>
      <c r="I424" s="188"/>
      <c r="J424" s="188"/>
      <c r="K424" s="188"/>
      <c r="L424" s="188"/>
      <c r="M424" s="188"/>
      <c r="N424" s="188"/>
      <c r="O424" s="188"/>
      <c r="P424" s="188"/>
    </row>
    <row r="425" spans="1:16">
      <c r="A425" s="188"/>
      <c r="B425" s="188"/>
      <c r="C425" s="188"/>
      <c r="D425" s="188"/>
      <c r="E425" s="188"/>
      <c r="F425" s="188"/>
      <c r="G425" s="188"/>
      <c r="H425" s="188"/>
      <c r="I425" s="188"/>
      <c r="J425" s="188"/>
      <c r="K425" s="188"/>
      <c r="L425" s="188"/>
      <c r="M425" s="188"/>
      <c r="N425" s="188"/>
      <c r="O425" s="188"/>
      <c r="P425" s="188"/>
    </row>
    <row r="426" spans="1:16">
      <c r="A426" s="188"/>
      <c r="B426" s="188"/>
      <c r="C426" s="188"/>
      <c r="D426" s="188"/>
      <c r="E426" s="188"/>
      <c r="F426" s="188"/>
      <c r="G426" s="188"/>
      <c r="H426" s="188"/>
      <c r="I426" s="188"/>
      <c r="J426" s="188"/>
      <c r="K426" s="188"/>
      <c r="L426" s="188"/>
      <c r="M426" s="188"/>
      <c r="N426" s="188"/>
      <c r="O426" s="188"/>
      <c r="P426" s="188"/>
    </row>
    <row r="427" spans="1:16">
      <c r="A427" s="188"/>
      <c r="B427" s="188"/>
      <c r="C427" s="188"/>
      <c r="D427" s="188"/>
      <c r="E427" s="188"/>
      <c r="F427" s="188"/>
      <c r="G427" s="188"/>
      <c r="H427" s="188"/>
      <c r="I427" s="188"/>
      <c r="J427" s="188"/>
      <c r="K427" s="188"/>
      <c r="L427" s="188"/>
      <c r="M427" s="188"/>
      <c r="N427" s="188"/>
      <c r="O427" s="188"/>
      <c r="P427" s="188"/>
    </row>
    <row r="428" spans="1:16">
      <c r="A428" s="188"/>
      <c r="B428" s="188"/>
      <c r="C428" s="188"/>
      <c r="D428" s="188"/>
      <c r="E428" s="188"/>
      <c r="F428" s="188"/>
      <c r="G428" s="188"/>
      <c r="H428" s="188"/>
      <c r="I428" s="188"/>
      <c r="J428" s="188"/>
      <c r="K428" s="188"/>
      <c r="L428" s="188"/>
      <c r="M428" s="188"/>
      <c r="N428" s="188"/>
      <c r="O428" s="188"/>
      <c r="P428" s="188"/>
    </row>
    <row r="429" spans="1:16">
      <c r="A429" s="188"/>
      <c r="B429" s="188"/>
      <c r="C429" s="188"/>
      <c r="D429" s="188"/>
      <c r="E429" s="188"/>
      <c r="F429" s="188"/>
      <c r="G429" s="188"/>
      <c r="H429" s="188"/>
      <c r="I429" s="188"/>
      <c r="J429" s="188"/>
      <c r="K429" s="188"/>
      <c r="L429" s="188"/>
      <c r="M429" s="188"/>
      <c r="N429" s="188"/>
      <c r="O429" s="188"/>
      <c r="P429" s="188"/>
    </row>
    <row r="430" spans="1:16">
      <c r="A430" s="188"/>
      <c r="B430" s="188"/>
      <c r="C430" s="188"/>
      <c r="D430" s="188"/>
      <c r="E430" s="188"/>
      <c r="F430" s="188"/>
      <c r="G430" s="188"/>
      <c r="H430" s="188"/>
      <c r="I430" s="188"/>
      <c r="J430" s="188"/>
      <c r="K430" s="188"/>
      <c r="L430" s="188"/>
      <c r="M430" s="188"/>
      <c r="N430" s="188"/>
      <c r="O430" s="188"/>
      <c r="P430" s="188"/>
    </row>
    <row r="431" spans="1:16">
      <c r="A431" s="188"/>
      <c r="B431" s="188"/>
      <c r="C431" s="188"/>
      <c r="D431" s="188"/>
      <c r="E431" s="188"/>
      <c r="F431" s="188"/>
      <c r="G431" s="188"/>
      <c r="H431" s="188"/>
      <c r="I431" s="188"/>
      <c r="J431" s="188"/>
      <c r="K431" s="188"/>
      <c r="L431" s="188"/>
      <c r="M431" s="188"/>
      <c r="N431" s="188"/>
      <c r="O431" s="188"/>
      <c r="P431" s="188"/>
    </row>
    <row r="432" spans="1:16">
      <c r="A432" s="188"/>
      <c r="B432" s="188"/>
      <c r="C432" s="188"/>
      <c r="D432" s="188"/>
      <c r="E432" s="188"/>
      <c r="F432" s="188"/>
      <c r="G432" s="188"/>
      <c r="H432" s="188"/>
      <c r="I432" s="188"/>
      <c r="J432" s="188"/>
      <c r="K432" s="188"/>
      <c r="L432" s="188"/>
      <c r="M432" s="188"/>
      <c r="N432" s="188"/>
      <c r="O432" s="188"/>
      <c r="P432" s="188"/>
    </row>
    <row r="433" spans="1:16">
      <c r="A433" s="188"/>
      <c r="B433" s="188"/>
      <c r="C433" s="188"/>
      <c r="D433" s="188"/>
      <c r="E433" s="188"/>
      <c r="F433" s="188"/>
      <c r="G433" s="188"/>
      <c r="H433" s="188"/>
      <c r="I433" s="188"/>
      <c r="J433" s="188"/>
      <c r="K433" s="188"/>
      <c r="L433" s="188"/>
      <c r="M433" s="188"/>
      <c r="N433" s="188"/>
      <c r="O433" s="188"/>
      <c r="P433" s="188"/>
    </row>
    <row r="434" spans="1:16">
      <c r="A434" s="188"/>
      <c r="B434" s="188"/>
      <c r="C434" s="188"/>
      <c r="D434" s="188"/>
      <c r="E434" s="188"/>
      <c r="F434" s="188"/>
      <c r="G434" s="188"/>
      <c r="H434" s="188"/>
      <c r="I434" s="188"/>
      <c r="J434" s="188"/>
      <c r="K434" s="188"/>
      <c r="L434" s="188"/>
      <c r="M434" s="188"/>
      <c r="N434" s="188"/>
      <c r="O434" s="188"/>
      <c r="P434" s="188"/>
    </row>
    <row r="435" spans="1:16">
      <c r="A435" s="188"/>
      <c r="B435" s="188"/>
      <c r="C435" s="188"/>
      <c r="D435" s="188"/>
      <c r="E435" s="188"/>
      <c r="F435" s="188"/>
      <c r="G435" s="188"/>
      <c r="H435" s="188"/>
      <c r="I435" s="188"/>
      <c r="J435" s="188"/>
      <c r="K435" s="188"/>
      <c r="L435" s="188"/>
      <c r="M435" s="188"/>
      <c r="N435" s="188"/>
      <c r="O435" s="188"/>
      <c r="P435" s="188"/>
    </row>
    <row r="436" spans="1:16">
      <c r="A436" s="188"/>
      <c r="B436" s="188"/>
      <c r="C436" s="188"/>
      <c r="D436" s="188"/>
      <c r="E436" s="188"/>
      <c r="F436" s="188"/>
      <c r="G436" s="188"/>
      <c r="H436" s="188"/>
      <c r="I436" s="188"/>
      <c r="J436" s="188"/>
      <c r="K436" s="188"/>
      <c r="L436" s="188"/>
      <c r="M436" s="188"/>
      <c r="N436" s="188"/>
      <c r="O436" s="188"/>
      <c r="P436" s="188"/>
    </row>
    <row r="437" spans="1:16">
      <c r="A437" s="188"/>
      <c r="B437" s="188"/>
      <c r="C437" s="188"/>
      <c r="D437" s="188"/>
      <c r="E437" s="188"/>
      <c r="F437" s="188"/>
      <c r="G437" s="188"/>
      <c r="H437" s="188"/>
      <c r="I437" s="188"/>
      <c r="J437" s="188"/>
      <c r="K437" s="188"/>
      <c r="L437" s="188"/>
      <c r="M437" s="188"/>
      <c r="N437" s="188"/>
      <c r="O437" s="188"/>
      <c r="P437" s="188"/>
    </row>
    <row r="438" spans="1:16">
      <c r="A438" s="188"/>
      <c r="B438" s="188"/>
      <c r="C438" s="188"/>
      <c r="D438" s="188"/>
      <c r="E438" s="188"/>
      <c r="F438" s="188"/>
      <c r="G438" s="188"/>
      <c r="H438" s="188"/>
      <c r="I438" s="188"/>
      <c r="J438" s="188"/>
      <c r="K438" s="188"/>
      <c r="L438" s="188"/>
      <c r="M438" s="188"/>
      <c r="N438" s="188"/>
      <c r="O438" s="188"/>
      <c r="P438" s="188"/>
    </row>
    <row r="439" spans="1:16">
      <c r="A439" s="188"/>
      <c r="B439" s="188"/>
      <c r="C439" s="188"/>
      <c r="D439" s="188"/>
      <c r="E439" s="188"/>
      <c r="F439" s="188"/>
      <c r="G439" s="188"/>
      <c r="H439" s="188"/>
      <c r="I439" s="188"/>
      <c r="J439" s="188"/>
      <c r="K439" s="188"/>
      <c r="L439" s="188"/>
      <c r="M439" s="188"/>
      <c r="N439" s="188"/>
      <c r="O439" s="188"/>
      <c r="P439" s="188"/>
    </row>
    <row r="440" spans="1:16">
      <c r="A440" s="188"/>
      <c r="B440" s="188"/>
      <c r="C440" s="188"/>
      <c r="D440" s="188"/>
      <c r="E440" s="188"/>
      <c r="F440" s="188"/>
      <c r="G440" s="188"/>
      <c r="H440" s="188"/>
      <c r="I440" s="188"/>
      <c r="J440" s="188"/>
      <c r="K440" s="188"/>
      <c r="L440" s="188"/>
      <c r="M440" s="188"/>
      <c r="N440" s="188"/>
      <c r="O440" s="188"/>
      <c r="P440" s="188"/>
    </row>
    <row r="441" spans="1:16">
      <c r="A441" s="188"/>
      <c r="B441" s="188"/>
      <c r="C441" s="188"/>
      <c r="D441" s="188"/>
      <c r="E441" s="188"/>
      <c r="F441" s="188"/>
      <c r="G441" s="188"/>
      <c r="H441" s="188"/>
      <c r="I441" s="188"/>
      <c r="J441" s="188"/>
      <c r="K441" s="188"/>
      <c r="L441" s="188"/>
      <c r="M441" s="188"/>
      <c r="N441" s="188"/>
      <c r="O441" s="188"/>
      <c r="P441" s="188"/>
    </row>
    <row r="442" spans="1:16">
      <c r="A442" s="188"/>
      <c r="B442" s="188"/>
      <c r="C442" s="188"/>
      <c r="D442" s="188"/>
      <c r="E442" s="188"/>
      <c r="F442" s="188"/>
      <c r="G442" s="188"/>
      <c r="H442" s="188"/>
      <c r="I442" s="188"/>
      <c r="J442" s="188"/>
      <c r="K442" s="188"/>
      <c r="L442" s="188"/>
      <c r="M442" s="188"/>
      <c r="N442" s="188"/>
      <c r="O442" s="188"/>
      <c r="P442" s="188"/>
    </row>
    <row r="443" spans="1:16">
      <c r="A443" s="188"/>
      <c r="B443" s="188"/>
      <c r="C443" s="188"/>
      <c r="D443" s="188"/>
      <c r="E443" s="188"/>
      <c r="F443" s="188"/>
      <c r="G443" s="188"/>
      <c r="H443" s="188"/>
      <c r="I443" s="188"/>
      <c r="J443" s="188"/>
      <c r="K443" s="188"/>
      <c r="L443" s="188"/>
      <c r="M443" s="188"/>
      <c r="N443" s="188"/>
      <c r="O443" s="188"/>
      <c r="P443" s="188"/>
    </row>
    <row r="444" spans="1:16">
      <c r="A444" s="188"/>
      <c r="B444" s="188"/>
      <c r="C444" s="188"/>
      <c r="D444" s="188"/>
      <c r="E444" s="188"/>
      <c r="F444" s="188"/>
      <c r="G444" s="188"/>
      <c r="H444" s="188"/>
      <c r="I444" s="188"/>
      <c r="J444" s="188"/>
      <c r="K444" s="188"/>
      <c r="L444" s="188"/>
      <c r="M444" s="188"/>
      <c r="N444" s="188"/>
      <c r="O444" s="188"/>
      <c r="P444" s="188"/>
    </row>
    <row r="445" spans="1:16">
      <c r="A445" s="188"/>
      <c r="B445" s="188"/>
      <c r="C445" s="188"/>
      <c r="D445" s="188"/>
      <c r="E445" s="188"/>
      <c r="F445" s="188"/>
      <c r="G445" s="188"/>
      <c r="H445" s="188"/>
      <c r="I445" s="188"/>
      <c r="J445" s="188"/>
      <c r="K445" s="188"/>
      <c r="L445" s="188"/>
      <c r="M445" s="188"/>
      <c r="N445" s="188"/>
      <c r="O445" s="188"/>
      <c r="P445" s="188"/>
    </row>
    <row r="446" spans="1:16">
      <c r="A446" s="188"/>
      <c r="B446" s="188"/>
      <c r="C446" s="188"/>
      <c r="D446" s="188"/>
      <c r="E446" s="188"/>
      <c r="F446" s="188"/>
      <c r="G446" s="188"/>
      <c r="H446" s="188"/>
      <c r="I446" s="188"/>
      <c r="J446" s="188"/>
      <c r="K446" s="188"/>
      <c r="L446" s="188"/>
      <c r="M446" s="188"/>
      <c r="N446" s="188"/>
      <c r="O446" s="188"/>
      <c r="P446" s="188"/>
    </row>
    <row r="447" spans="1:16">
      <c r="A447" s="188"/>
      <c r="B447" s="188"/>
      <c r="C447" s="188"/>
      <c r="D447" s="188"/>
      <c r="E447" s="188"/>
      <c r="F447" s="188"/>
      <c r="G447" s="188"/>
      <c r="H447" s="188"/>
      <c r="I447" s="188"/>
      <c r="J447" s="188"/>
      <c r="K447" s="188"/>
      <c r="L447" s="188"/>
      <c r="M447" s="188"/>
      <c r="N447" s="188"/>
      <c r="O447" s="188"/>
      <c r="P447" s="188"/>
    </row>
    <row r="448" spans="1:16">
      <c r="A448" s="188"/>
      <c r="B448" s="188"/>
      <c r="C448" s="188"/>
      <c r="D448" s="188"/>
      <c r="E448" s="188"/>
      <c r="F448" s="188"/>
      <c r="G448" s="188"/>
      <c r="H448" s="188"/>
      <c r="I448" s="188"/>
      <c r="J448" s="188"/>
      <c r="K448" s="188"/>
      <c r="L448" s="188"/>
      <c r="M448" s="188"/>
      <c r="N448" s="188"/>
      <c r="O448" s="188"/>
      <c r="P448" s="188"/>
    </row>
    <row r="449" spans="1:16">
      <c r="A449" s="188"/>
      <c r="B449" s="188"/>
      <c r="C449" s="188"/>
      <c r="D449" s="188"/>
      <c r="E449" s="188"/>
      <c r="F449" s="188"/>
      <c r="G449" s="188"/>
      <c r="H449" s="188"/>
      <c r="I449" s="188"/>
      <c r="J449" s="188"/>
      <c r="K449" s="188"/>
      <c r="L449" s="188"/>
      <c r="M449" s="188"/>
      <c r="N449" s="188"/>
      <c r="O449" s="188"/>
      <c r="P449" s="188"/>
    </row>
    <row r="450" spans="1:16">
      <c r="A450" s="188"/>
      <c r="B450" s="188"/>
      <c r="C450" s="188"/>
      <c r="D450" s="188"/>
      <c r="E450" s="188"/>
      <c r="F450" s="188"/>
      <c r="G450" s="188"/>
      <c r="H450" s="188"/>
      <c r="I450" s="188"/>
      <c r="J450" s="188"/>
      <c r="K450" s="188"/>
      <c r="L450" s="188"/>
      <c r="M450" s="188"/>
      <c r="N450" s="188"/>
      <c r="O450" s="188"/>
      <c r="P450" s="188"/>
    </row>
    <row r="451" spans="1:16">
      <c r="A451" s="188"/>
      <c r="B451" s="188"/>
      <c r="C451" s="188"/>
      <c r="D451" s="188"/>
      <c r="E451" s="188"/>
      <c r="F451" s="188"/>
      <c r="G451" s="188"/>
      <c r="H451" s="188"/>
      <c r="I451" s="188"/>
      <c r="J451" s="188"/>
      <c r="K451" s="188"/>
      <c r="L451" s="188"/>
      <c r="M451" s="188"/>
      <c r="N451" s="188"/>
      <c r="O451" s="188"/>
      <c r="P451" s="188"/>
    </row>
    <row r="452" spans="1:16">
      <c r="A452" s="188"/>
      <c r="B452" s="188"/>
      <c r="C452" s="188"/>
      <c r="D452" s="188"/>
      <c r="E452" s="188"/>
      <c r="F452" s="188"/>
      <c r="G452" s="188"/>
      <c r="H452" s="188"/>
      <c r="I452" s="188"/>
      <c r="J452" s="188"/>
      <c r="K452" s="188"/>
      <c r="L452" s="188"/>
      <c r="M452" s="188"/>
      <c r="N452" s="188"/>
      <c r="O452" s="188"/>
      <c r="P452" s="188"/>
    </row>
    <row r="453" spans="1:16">
      <c r="A453" s="188"/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88"/>
      <c r="O453" s="188"/>
      <c r="P453" s="188"/>
    </row>
    <row r="454" spans="1:16">
      <c r="A454" s="188"/>
      <c r="B454" s="188"/>
      <c r="C454" s="188"/>
      <c r="D454" s="188"/>
      <c r="E454" s="188"/>
      <c r="F454" s="188"/>
      <c r="G454" s="188"/>
      <c r="H454" s="188"/>
      <c r="I454" s="188"/>
      <c r="J454" s="188"/>
      <c r="K454" s="188"/>
      <c r="L454" s="188"/>
      <c r="M454" s="188"/>
      <c r="N454" s="188"/>
      <c r="O454" s="188"/>
      <c r="P454" s="188"/>
    </row>
    <row r="455" spans="1:16">
      <c r="A455" s="188"/>
      <c r="B455" s="188"/>
      <c r="C455" s="188"/>
      <c r="D455" s="188"/>
      <c r="E455" s="188"/>
      <c r="F455" s="188"/>
      <c r="G455" s="188"/>
      <c r="H455" s="188"/>
      <c r="I455" s="188"/>
      <c r="J455" s="188"/>
      <c r="K455" s="188"/>
      <c r="L455" s="188"/>
      <c r="M455" s="188"/>
      <c r="N455" s="188"/>
      <c r="O455" s="188"/>
      <c r="P455" s="188"/>
    </row>
    <row r="456" spans="1:16">
      <c r="A456" s="188"/>
      <c r="B456" s="188"/>
      <c r="C456" s="188"/>
      <c r="D456" s="188"/>
      <c r="E456" s="188"/>
      <c r="F456" s="188"/>
      <c r="G456" s="188"/>
      <c r="H456" s="188"/>
      <c r="I456" s="188"/>
      <c r="J456" s="188"/>
      <c r="K456" s="188"/>
      <c r="L456" s="188"/>
      <c r="M456" s="188"/>
      <c r="N456" s="188"/>
      <c r="O456" s="188"/>
      <c r="P456" s="188"/>
    </row>
    <row r="457" spans="1:16">
      <c r="A457" s="188"/>
      <c r="B457" s="188"/>
      <c r="C457" s="188"/>
      <c r="D457" s="188"/>
      <c r="E457" s="188"/>
      <c r="F457" s="188"/>
      <c r="G457" s="188"/>
      <c r="H457" s="188"/>
      <c r="I457" s="188"/>
      <c r="J457" s="188"/>
      <c r="K457" s="188"/>
      <c r="L457" s="188"/>
      <c r="M457" s="188"/>
      <c r="N457" s="188"/>
      <c r="O457" s="188"/>
      <c r="P457" s="188"/>
    </row>
    <row r="458" spans="1:16">
      <c r="A458" s="188"/>
      <c r="B458" s="188"/>
      <c r="C458" s="188"/>
      <c r="D458" s="188"/>
      <c r="E458" s="188"/>
      <c r="F458" s="188"/>
      <c r="G458" s="188"/>
      <c r="H458" s="188"/>
      <c r="I458" s="188"/>
      <c r="J458" s="188"/>
      <c r="K458" s="188"/>
      <c r="L458" s="188"/>
      <c r="M458" s="188"/>
      <c r="N458" s="188"/>
      <c r="O458" s="188"/>
      <c r="P458" s="188"/>
    </row>
    <row r="459" spans="1:16">
      <c r="A459" s="188"/>
      <c r="B459" s="188"/>
      <c r="C459" s="188"/>
      <c r="D459" s="188"/>
      <c r="E459" s="188"/>
      <c r="F459" s="188"/>
      <c r="G459" s="188"/>
      <c r="H459" s="188"/>
      <c r="I459" s="188"/>
      <c r="J459" s="188"/>
      <c r="K459" s="188"/>
      <c r="L459" s="188"/>
      <c r="M459" s="188"/>
      <c r="N459" s="188"/>
      <c r="O459" s="188"/>
      <c r="P459" s="188"/>
    </row>
    <row r="460" spans="1:16">
      <c r="A460" s="188"/>
      <c r="B460" s="188"/>
      <c r="C460" s="188"/>
      <c r="D460" s="188"/>
      <c r="E460" s="188"/>
      <c r="F460" s="188"/>
      <c r="G460" s="188"/>
      <c r="H460" s="188"/>
      <c r="I460" s="188"/>
      <c r="J460" s="188"/>
      <c r="K460" s="188"/>
      <c r="L460" s="188"/>
      <c r="M460" s="188"/>
      <c r="N460" s="188"/>
      <c r="O460" s="188"/>
      <c r="P460" s="188"/>
    </row>
    <row r="461" spans="1:16">
      <c r="A461" s="188"/>
      <c r="B461" s="188"/>
      <c r="C461" s="188"/>
      <c r="D461" s="188"/>
      <c r="E461" s="188"/>
      <c r="F461" s="188"/>
      <c r="G461" s="188"/>
      <c r="H461" s="188"/>
      <c r="I461" s="188"/>
      <c r="J461" s="188"/>
      <c r="K461" s="188"/>
      <c r="L461" s="188"/>
      <c r="M461" s="188"/>
      <c r="N461" s="188"/>
      <c r="O461" s="188"/>
      <c r="P461" s="188"/>
    </row>
    <row r="462" spans="1:16">
      <c r="A462" s="188"/>
      <c r="B462" s="188"/>
      <c r="C462" s="188"/>
      <c r="D462" s="188"/>
      <c r="E462" s="188"/>
      <c r="F462" s="188"/>
      <c r="G462" s="188"/>
      <c r="H462" s="188"/>
      <c r="I462" s="188"/>
      <c r="J462" s="188"/>
      <c r="K462" s="188"/>
      <c r="L462" s="188"/>
      <c r="M462" s="188"/>
      <c r="N462" s="188"/>
      <c r="O462" s="188"/>
      <c r="P462" s="188"/>
    </row>
    <row r="463" spans="1:16">
      <c r="A463" s="188"/>
      <c r="B463" s="188"/>
      <c r="C463" s="188"/>
      <c r="D463" s="188"/>
      <c r="E463" s="188"/>
      <c r="F463" s="188"/>
      <c r="G463" s="188"/>
      <c r="H463" s="188"/>
      <c r="I463" s="188"/>
      <c r="J463" s="188"/>
      <c r="K463" s="188"/>
      <c r="L463" s="188"/>
      <c r="M463" s="188"/>
      <c r="N463" s="188"/>
      <c r="O463" s="188"/>
      <c r="P463" s="188"/>
    </row>
    <row r="464" spans="1:16">
      <c r="A464" s="188"/>
      <c r="B464" s="188"/>
      <c r="C464" s="188"/>
      <c r="D464" s="188"/>
      <c r="E464" s="188"/>
      <c r="F464" s="188"/>
      <c r="G464" s="188"/>
      <c r="H464" s="188"/>
      <c r="I464" s="188"/>
      <c r="J464" s="188"/>
      <c r="K464" s="188"/>
      <c r="L464" s="188"/>
      <c r="M464" s="188"/>
      <c r="N464" s="188"/>
      <c r="O464" s="188"/>
      <c r="P464" s="188"/>
    </row>
    <row r="465" spans="1:16">
      <c r="A465" s="188"/>
      <c r="B465" s="188"/>
      <c r="C465" s="188"/>
      <c r="D465" s="188"/>
      <c r="E465" s="188"/>
      <c r="F465" s="188"/>
      <c r="G465" s="188"/>
      <c r="H465" s="188"/>
      <c r="I465" s="188"/>
      <c r="J465" s="188"/>
      <c r="K465" s="188"/>
      <c r="L465" s="188"/>
      <c r="M465" s="188"/>
      <c r="N465" s="188"/>
      <c r="O465" s="188"/>
      <c r="P465" s="188"/>
    </row>
    <row r="466" spans="1:16">
      <c r="A466" s="188"/>
      <c r="B466" s="188"/>
      <c r="C466" s="188"/>
      <c r="D466" s="188"/>
      <c r="E466" s="188"/>
      <c r="F466" s="188"/>
      <c r="G466" s="188"/>
      <c r="H466" s="188"/>
      <c r="I466" s="188"/>
      <c r="J466" s="188"/>
      <c r="K466" s="188"/>
      <c r="L466" s="188"/>
      <c r="M466" s="188"/>
      <c r="N466" s="188"/>
      <c r="O466" s="188"/>
      <c r="P466" s="188"/>
    </row>
    <row r="467" spans="1:16">
      <c r="A467" s="188"/>
      <c r="B467" s="188"/>
      <c r="C467" s="188"/>
      <c r="D467" s="188"/>
      <c r="E467" s="188"/>
      <c r="F467" s="188"/>
      <c r="G467" s="188"/>
      <c r="H467" s="188"/>
      <c r="I467" s="188"/>
      <c r="J467" s="188"/>
      <c r="K467" s="188"/>
      <c r="L467" s="188"/>
      <c r="M467" s="188"/>
      <c r="N467" s="188"/>
      <c r="O467" s="188"/>
      <c r="P467" s="188"/>
    </row>
    <row r="468" spans="1:16">
      <c r="A468" s="188"/>
      <c r="B468" s="188"/>
      <c r="C468" s="188"/>
      <c r="D468" s="188"/>
      <c r="E468" s="188"/>
      <c r="F468" s="188"/>
      <c r="G468" s="188"/>
      <c r="H468" s="188"/>
      <c r="I468" s="188"/>
      <c r="J468" s="188"/>
      <c r="K468" s="188"/>
      <c r="L468" s="188"/>
      <c r="M468" s="188"/>
      <c r="N468" s="188"/>
      <c r="O468" s="188"/>
      <c r="P468" s="188"/>
    </row>
    <row r="469" spans="1:16">
      <c r="A469" s="188"/>
      <c r="B469" s="188"/>
      <c r="C469" s="188"/>
      <c r="D469" s="188"/>
      <c r="E469" s="188"/>
      <c r="F469" s="188"/>
      <c r="G469" s="188"/>
      <c r="H469" s="188"/>
      <c r="I469" s="188"/>
      <c r="J469" s="188"/>
      <c r="K469" s="188"/>
      <c r="L469" s="188"/>
      <c r="M469" s="188"/>
      <c r="N469" s="188"/>
      <c r="O469" s="188"/>
      <c r="P469" s="188"/>
    </row>
    <row r="470" spans="1:16">
      <c r="A470" s="188"/>
      <c r="B470" s="188"/>
      <c r="C470" s="188"/>
      <c r="D470" s="188"/>
      <c r="E470" s="188"/>
      <c r="F470" s="188"/>
      <c r="G470" s="188"/>
      <c r="H470" s="188"/>
      <c r="I470" s="188"/>
      <c r="J470" s="188"/>
      <c r="K470" s="188"/>
      <c r="L470" s="188"/>
      <c r="M470" s="188"/>
      <c r="N470" s="188"/>
      <c r="O470" s="188"/>
      <c r="P470" s="188"/>
    </row>
    <row r="471" spans="1:16">
      <c r="A471" s="188"/>
      <c r="B471" s="188"/>
      <c r="C471" s="188"/>
      <c r="D471" s="188"/>
      <c r="E471" s="188"/>
      <c r="F471" s="188"/>
      <c r="G471" s="188"/>
      <c r="H471" s="188"/>
      <c r="I471" s="188"/>
      <c r="J471" s="188"/>
      <c r="K471" s="188"/>
      <c r="L471" s="188"/>
      <c r="M471" s="188"/>
      <c r="N471" s="188"/>
      <c r="O471" s="188"/>
      <c r="P471" s="188"/>
    </row>
    <row r="472" spans="1:16">
      <c r="A472" s="188"/>
      <c r="B472" s="188"/>
      <c r="C472" s="188"/>
      <c r="D472" s="188"/>
      <c r="E472" s="188"/>
      <c r="F472" s="188"/>
      <c r="G472" s="188"/>
      <c r="H472" s="188"/>
      <c r="I472" s="188"/>
      <c r="J472" s="188"/>
      <c r="K472" s="188"/>
      <c r="L472" s="188"/>
      <c r="M472" s="188"/>
      <c r="N472" s="188"/>
      <c r="O472" s="188"/>
      <c r="P472" s="188"/>
    </row>
    <row r="473" spans="1:16">
      <c r="A473" s="188"/>
      <c r="B473" s="188"/>
      <c r="C473" s="188"/>
      <c r="D473" s="188"/>
      <c r="E473" s="188"/>
      <c r="F473" s="188"/>
      <c r="G473" s="188"/>
      <c r="H473" s="188"/>
      <c r="I473" s="188"/>
      <c r="J473" s="188"/>
      <c r="K473" s="188"/>
      <c r="L473" s="188"/>
      <c r="M473" s="188"/>
      <c r="N473" s="188"/>
      <c r="O473" s="188"/>
      <c r="P473" s="188"/>
    </row>
    <row r="474" spans="1:16">
      <c r="A474" s="188"/>
      <c r="B474" s="188"/>
      <c r="C474" s="188"/>
      <c r="D474" s="188"/>
      <c r="E474" s="188"/>
      <c r="F474" s="188"/>
      <c r="G474" s="188"/>
      <c r="H474" s="188"/>
      <c r="I474" s="188"/>
      <c r="J474" s="188"/>
      <c r="K474" s="188"/>
      <c r="L474" s="188"/>
      <c r="M474" s="188"/>
      <c r="N474" s="188"/>
      <c r="O474" s="188"/>
      <c r="P474" s="188"/>
    </row>
    <row r="475" spans="1:16">
      <c r="A475" s="188"/>
      <c r="B475" s="188"/>
      <c r="C475" s="188"/>
      <c r="D475" s="188"/>
      <c r="E475" s="188"/>
      <c r="F475" s="188"/>
      <c r="G475" s="188"/>
      <c r="H475" s="188"/>
      <c r="I475" s="188"/>
      <c r="J475" s="188"/>
      <c r="K475" s="188"/>
      <c r="L475" s="188"/>
      <c r="M475" s="188"/>
      <c r="N475" s="188"/>
      <c r="O475" s="188"/>
      <c r="P475" s="188"/>
    </row>
    <row r="476" spans="1:16">
      <c r="A476" s="188"/>
      <c r="B476" s="188"/>
      <c r="C476" s="188"/>
      <c r="D476" s="188"/>
      <c r="E476" s="188"/>
      <c r="F476" s="188"/>
      <c r="G476" s="188"/>
      <c r="H476" s="188"/>
      <c r="I476" s="188"/>
      <c r="J476" s="188"/>
      <c r="K476" s="188"/>
      <c r="L476" s="188"/>
      <c r="M476" s="188"/>
      <c r="N476" s="188"/>
      <c r="O476" s="188"/>
      <c r="P476" s="188"/>
    </row>
    <row r="477" spans="1:16">
      <c r="A477" s="188"/>
      <c r="B477" s="188"/>
      <c r="C477" s="188"/>
      <c r="D477" s="188"/>
      <c r="E477" s="188"/>
      <c r="F477" s="188"/>
      <c r="G477" s="188"/>
      <c r="H477" s="188"/>
      <c r="I477" s="188"/>
      <c r="J477" s="188"/>
      <c r="K477" s="188"/>
      <c r="L477" s="188"/>
      <c r="M477" s="188"/>
      <c r="N477" s="188"/>
      <c r="O477" s="188"/>
      <c r="P477" s="188"/>
    </row>
    <row r="478" spans="1:16">
      <c r="A478" s="188"/>
      <c r="B478" s="188"/>
      <c r="C478" s="188"/>
      <c r="D478" s="188"/>
      <c r="E478" s="188"/>
      <c r="F478" s="188"/>
      <c r="G478" s="188"/>
      <c r="H478" s="188"/>
      <c r="I478" s="188"/>
      <c r="J478" s="188"/>
      <c r="K478" s="188"/>
      <c r="L478" s="188"/>
      <c r="M478" s="188"/>
      <c r="N478" s="188"/>
      <c r="O478" s="188"/>
      <c r="P478" s="188"/>
    </row>
    <row r="479" spans="1:16">
      <c r="A479" s="188"/>
      <c r="B479" s="188"/>
      <c r="C479" s="188"/>
      <c r="D479" s="188"/>
      <c r="E479" s="188"/>
      <c r="F479" s="188"/>
      <c r="G479" s="188"/>
      <c r="H479" s="188"/>
      <c r="I479" s="188"/>
      <c r="J479" s="188"/>
      <c r="K479" s="188"/>
      <c r="L479" s="188"/>
      <c r="M479" s="188"/>
      <c r="N479" s="188"/>
      <c r="O479" s="188"/>
      <c r="P479" s="188"/>
    </row>
    <row r="480" spans="1:16">
      <c r="A480" s="188"/>
      <c r="B480" s="188"/>
      <c r="C480" s="188"/>
      <c r="D480" s="188"/>
      <c r="E480" s="188"/>
      <c r="F480" s="188"/>
      <c r="G480" s="188"/>
      <c r="H480" s="188"/>
      <c r="I480" s="188"/>
      <c r="J480" s="188"/>
      <c r="K480" s="188"/>
      <c r="L480" s="188"/>
      <c r="M480" s="188"/>
      <c r="N480" s="188"/>
      <c r="O480" s="188"/>
      <c r="P480" s="188"/>
    </row>
    <row r="481" spans="1:16">
      <c r="A481" s="188"/>
      <c r="B481" s="188"/>
      <c r="C481" s="188"/>
      <c r="D481" s="188"/>
      <c r="E481" s="188"/>
      <c r="F481" s="188"/>
      <c r="G481" s="188"/>
      <c r="H481" s="188"/>
      <c r="I481" s="188"/>
      <c r="J481" s="188"/>
      <c r="K481" s="188"/>
      <c r="L481" s="188"/>
      <c r="M481" s="188"/>
      <c r="N481" s="188"/>
      <c r="O481" s="188"/>
      <c r="P481" s="188"/>
    </row>
    <row r="482" spans="1:16">
      <c r="A482" s="188"/>
      <c r="B482" s="188"/>
      <c r="C482" s="188"/>
      <c r="D482" s="188"/>
      <c r="E482" s="188"/>
      <c r="F482" s="188"/>
      <c r="G482" s="188"/>
      <c r="H482" s="188"/>
      <c r="I482" s="188"/>
      <c r="J482" s="188"/>
      <c r="K482" s="188"/>
      <c r="L482" s="188"/>
      <c r="M482" s="188"/>
      <c r="N482" s="188"/>
      <c r="O482" s="188"/>
      <c r="P482" s="188"/>
    </row>
    <row r="483" spans="1:16">
      <c r="A483" s="188"/>
      <c r="B483" s="188"/>
      <c r="C483" s="188"/>
      <c r="D483" s="188"/>
      <c r="E483" s="188"/>
      <c r="F483" s="188"/>
      <c r="G483" s="188"/>
      <c r="H483" s="188"/>
      <c r="I483" s="188"/>
      <c r="J483" s="188"/>
      <c r="K483" s="188"/>
      <c r="L483" s="188"/>
      <c r="M483" s="188"/>
      <c r="N483" s="188"/>
      <c r="O483" s="188"/>
      <c r="P483" s="188"/>
    </row>
    <row r="484" spans="1:16">
      <c r="A484" s="188"/>
      <c r="B484" s="188"/>
      <c r="C484" s="188"/>
      <c r="D484" s="188"/>
      <c r="E484" s="188"/>
      <c r="F484" s="188"/>
      <c r="G484" s="188"/>
      <c r="H484" s="188"/>
      <c r="I484" s="188"/>
      <c r="J484" s="188"/>
      <c r="K484" s="188"/>
      <c r="L484" s="188"/>
      <c r="M484" s="188"/>
      <c r="N484" s="188"/>
      <c r="O484" s="188"/>
      <c r="P484" s="188"/>
    </row>
    <row r="485" spans="1:16">
      <c r="A485" s="188"/>
      <c r="B485" s="188"/>
      <c r="C485" s="188"/>
      <c r="D485" s="188"/>
      <c r="E485" s="188"/>
      <c r="F485" s="188"/>
      <c r="G485" s="188"/>
      <c r="H485" s="188"/>
      <c r="I485" s="188"/>
      <c r="J485" s="188"/>
      <c r="K485" s="188"/>
      <c r="L485" s="188"/>
      <c r="M485" s="188"/>
      <c r="N485" s="188"/>
      <c r="O485" s="188"/>
      <c r="P485" s="188"/>
    </row>
    <row r="486" spans="1:16">
      <c r="A486" s="188"/>
      <c r="B486" s="188"/>
      <c r="C486" s="188"/>
      <c r="D486" s="188"/>
      <c r="E486" s="188"/>
      <c r="F486" s="188"/>
      <c r="G486" s="188"/>
      <c r="H486" s="188"/>
      <c r="I486" s="188"/>
      <c r="J486" s="188"/>
      <c r="K486" s="188"/>
      <c r="L486" s="188"/>
      <c r="M486" s="188"/>
      <c r="N486" s="188"/>
      <c r="O486" s="188"/>
      <c r="P486" s="188"/>
    </row>
    <row r="487" spans="1:16">
      <c r="A487" s="188"/>
      <c r="B487" s="188"/>
      <c r="C487" s="188"/>
      <c r="D487" s="188"/>
      <c r="E487" s="188"/>
      <c r="F487" s="188"/>
      <c r="G487" s="188"/>
      <c r="H487" s="188"/>
      <c r="I487" s="188"/>
      <c r="J487" s="188"/>
      <c r="K487" s="188"/>
      <c r="L487" s="188"/>
      <c r="M487" s="188"/>
      <c r="N487" s="188"/>
      <c r="O487" s="188"/>
      <c r="P487" s="188"/>
    </row>
    <row r="488" spans="1:16">
      <c r="A488" s="188"/>
      <c r="B488" s="188"/>
      <c r="C488" s="188"/>
      <c r="D488" s="188"/>
      <c r="E488" s="188"/>
      <c r="F488" s="188"/>
      <c r="G488" s="188"/>
      <c r="H488" s="188"/>
      <c r="I488" s="188"/>
      <c r="J488" s="188"/>
      <c r="K488" s="188"/>
      <c r="L488" s="188"/>
      <c r="M488" s="188"/>
      <c r="N488" s="188"/>
      <c r="O488" s="188"/>
      <c r="P488" s="188"/>
    </row>
    <row r="489" spans="1:16">
      <c r="A489" s="188"/>
      <c r="B489" s="188"/>
      <c r="C489" s="188"/>
      <c r="D489" s="188"/>
      <c r="E489" s="188"/>
      <c r="F489" s="188"/>
      <c r="G489" s="188"/>
      <c r="H489" s="188"/>
      <c r="I489" s="188"/>
      <c r="J489" s="188"/>
      <c r="K489" s="188"/>
      <c r="L489" s="188"/>
      <c r="M489" s="188"/>
      <c r="N489" s="188"/>
      <c r="O489" s="188"/>
      <c r="P489" s="188"/>
    </row>
    <row r="490" spans="1:16">
      <c r="A490" s="188"/>
      <c r="B490" s="188"/>
      <c r="C490" s="188"/>
      <c r="D490" s="188"/>
      <c r="E490" s="188"/>
      <c r="F490" s="188"/>
      <c r="G490" s="188"/>
      <c r="H490" s="188"/>
      <c r="I490" s="188"/>
      <c r="J490" s="188"/>
      <c r="K490" s="188"/>
      <c r="L490" s="188"/>
      <c r="M490" s="188"/>
      <c r="N490" s="188"/>
      <c r="O490" s="188"/>
      <c r="P490" s="188"/>
    </row>
    <row r="491" spans="1:16">
      <c r="A491" s="188"/>
      <c r="B491" s="188"/>
      <c r="C491" s="188"/>
      <c r="D491" s="188"/>
      <c r="E491" s="188"/>
      <c r="F491" s="188"/>
      <c r="G491" s="188"/>
      <c r="H491" s="188"/>
      <c r="I491" s="188"/>
      <c r="J491" s="188"/>
      <c r="K491" s="188"/>
      <c r="L491" s="188"/>
      <c r="M491" s="188"/>
      <c r="N491" s="188"/>
      <c r="O491" s="188"/>
      <c r="P491" s="188"/>
    </row>
    <row r="492" spans="1:16">
      <c r="A492" s="188"/>
      <c r="B492" s="188"/>
      <c r="C492" s="188"/>
      <c r="D492" s="188"/>
      <c r="E492" s="188"/>
      <c r="F492" s="188"/>
      <c r="G492" s="188"/>
      <c r="H492" s="188"/>
      <c r="I492" s="188"/>
      <c r="J492" s="188"/>
      <c r="K492" s="188"/>
      <c r="L492" s="188"/>
      <c r="M492" s="188"/>
      <c r="N492" s="188"/>
      <c r="O492" s="188"/>
      <c r="P492" s="188"/>
    </row>
    <row r="493" spans="1:16">
      <c r="A493" s="188"/>
      <c r="B493" s="188"/>
      <c r="C493" s="188"/>
      <c r="D493" s="188"/>
      <c r="E493" s="188"/>
      <c r="F493" s="188"/>
      <c r="G493" s="188"/>
      <c r="H493" s="188"/>
      <c r="I493" s="188"/>
      <c r="J493" s="188"/>
      <c r="K493" s="188"/>
      <c r="L493" s="188"/>
      <c r="M493" s="188"/>
      <c r="N493" s="188"/>
      <c r="O493" s="188"/>
      <c r="P493" s="188"/>
    </row>
    <row r="494" spans="1:16">
      <c r="A494" s="188"/>
      <c r="B494" s="188"/>
      <c r="C494" s="188"/>
      <c r="D494" s="188"/>
      <c r="E494" s="188"/>
      <c r="F494" s="188"/>
      <c r="G494" s="188"/>
      <c r="H494" s="188"/>
      <c r="I494" s="188"/>
      <c r="J494" s="188"/>
      <c r="K494" s="188"/>
      <c r="L494" s="188"/>
      <c r="M494" s="188"/>
      <c r="N494" s="188"/>
      <c r="O494" s="188"/>
      <c r="P494" s="188"/>
    </row>
    <row r="495" spans="1:16">
      <c r="A495" s="188"/>
      <c r="B495" s="188"/>
      <c r="C495" s="188"/>
      <c r="D495" s="188"/>
      <c r="E495" s="188"/>
      <c r="F495" s="188"/>
      <c r="G495" s="188"/>
      <c r="H495" s="188"/>
      <c r="I495" s="188"/>
      <c r="J495" s="188"/>
      <c r="K495" s="188"/>
      <c r="L495" s="188"/>
      <c r="M495" s="188"/>
      <c r="N495" s="188"/>
      <c r="O495" s="188"/>
      <c r="P495" s="188"/>
    </row>
    <row r="496" spans="1:16">
      <c r="A496" s="188"/>
      <c r="B496" s="188"/>
      <c r="C496" s="188"/>
      <c r="D496" s="188"/>
      <c r="E496" s="188"/>
      <c r="F496" s="188"/>
      <c r="G496" s="188"/>
      <c r="H496" s="188"/>
      <c r="I496" s="188"/>
      <c r="J496" s="188"/>
      <c r="K496" s="188"/>
      <c r="L496" s="188"/>
      <c r="M496" s="188"/>
      <c r="N496" s="188"/>
      <c r="O496" s="188"/>
      <c r="P496" s="188"/>
    </row>
    <row r="497" spans="1:16">
      <c r="A497" s="188"/>
      <c r="B497" s="188"/>
      <c r="C497" s="188"/>
      <c r="D497" s="188"/>
      <c r="E497" s="188"/>
      <c r="F497" s="188"/>
      <c r="G497" s="188"/>
      <c r="H497" s="188"/>
      <c r="I497" s="188"/>
      <c r="J497" s="188"/>
      <c r="K497" s="188"/>
      <c r="L497" s="188"/>
      <c r="M497" s="188"/>
      <c r="N497" s="188"/>
      <c r="O497" s="188"/>
      <c r="P497" s="188"/>
    </row>
    <row r="498" spans="1:16">
      <c r="A498" s="188"/>
      <c r="B498" s="188"/>
      <c r="C498" s="188"/>
      <c r="D498" s="188"/>
      <c r="E498" s="188"/>
      <c r="F498" s="188"/>
      <c r="G498" s="188"/>
      <c r="H498" s="188"/>
      <c r="I498" s="188"/>
      <c r="J498" s="188"/>
      <c r="K498" s="188"/>
      <c r="L498" s="188"/>
      <c r="M498" s="188"/>
      <c r="N498" s="188"/>
      <c r="O498" s="188"/>
      <c r="P498" s="188"/>
    </row>
    <row r="499" spans="1:16">
      <c r="A499" s="188"/>
      <c r="B499" s="188"/>
      <c r="C499" s="188"/>
      <c r="D499" s="188"/>
      <c r="E499" s="188"/>
      <c r="F499" s="188"/>
      <c r="G499" s="188"/>
      <c r="H499" s="188"/>
      <c r="I499" s="188"/>
      <c r="J499" s="188"/>
      <c r="K499" s="188"/>
      <c r="L499" s="188"/>
      <c r="M499" s="188"/>
      <c r="N499" s="188"/>
      <c r="O499" s="188"/>
      <c r="P499" s="188"/>
    </row>
    <row r="500" spans="1:16">
      <c r="A500" s="188"/>
      <c r="B500" s="188"/>
      <c r="C500" s="188"/>
      <c r="D500" s="188"/>
      <c r="E500" s="188"/>
      <c r="F500" s="188"/>
      <c r="G500" s="188"/>
      <c r="H500" s="188"/>
      <c r="I500" s="188"/>
      <c r="J500" s="188"/>
      <c r="K500" s="188"/>
      <c r="L500" s="188"/>
      <c r="M500" s="188"/>
      <c r="N500" s="188"/>
      <c r="O500" s="188"/>
      <c r="P500" s="188"/>
    </row>
    <row r="501" spans="1:16">
      <c r="A501" s="188"/>
      <c r="B501" s="188"/>
      <c r="C501" s="188"/>
      <c r="D501" s="188"/>
      <c r="E501" s="188"/>
      <c r="F501" s="188"/>
      <c r="G501" s="188"/>
      <c r="H501" s="188"/>
      <c r="I501" s="188"/>
      <c r="J501" s="188"/>
      <c r="K501" s="188"/>
      <c r="L501" s="188"/>
      <c r="M501" s="188"/>
      <c r="N501" s="188"/>
      <c r="O501" s="188"/>
      <c r="P501" s="188"/>
    </row>
    <row r="502" spans="1:16">
      <c r="A502" s="188"/>
      <c r="B502" s="188"/>
      <c r="C502" s="188"/>
      <c r="D502" s="188"/>
      <c r="E502" s="188"/>
      <c r="F502" s="188"/>
      <c r="G502" s="188"/>
      <c r="H502" s="188"/>
      <c r="I502" s="188"/>
      <c r="J502" s="188"/>
      <c r="K502" s="188"/>
      <c r="L502" s="188"/>
      <c r="M502" s="188"/>
      <c r="N502" s="188"/>
      <c r="O502" s="188"/>
      <c r="P502" s="188"/>
    </row>
    <row r="503" spans="1:16">
      <c r="A503" s="188"/>
      <c r="B503" s="188"/>
      <c r="C503" s="188"/>
      <c r="D503" s="188"/>
      <c r="E503" s="188"/>
      <c r="F503" s="188"/>
      <c r="G503" s="188"/>
      <c r="H503" s="188"/>
      <c r="I503" s="188"/>
      <c r="J503" s="188"/>
      <c r="K503" s="188"/>
      <c r="L503" s="188"/>
      <c r="M503" s="188"/>
      <c r="N503" s="188"/>
      <c r="O503" s="188"/>
      <c r="P503" s="188"/>
    </row>
    <row r="504" spans="1:16">
      <c r="A504" s="188"/>
      <c r="B504" s="188"/>
      <c r="C504" s="188"/>
      <c r="D504" s="188"/>
      <c r="E504" s="188"/>
      <c r="F504" s="188"/>
      <c r="G504" s="188"/>
      <c r="H504" s="188"/>
      <c r="I504" s="188"/>
      <c r="J504" s="188"/>
      <c r="K504" s="188"/>
      <c r="L504" s="188"/>
      <c r="M504" s="188"/>
      <c r="N504" s="188"/>
      <c r="O504" s="188"/>
      <c r="P504" s="188"/>
    </row>
    <row r="505" spans="1:16">
      <c r="A505" s="188"/>
      <c r="B505" s="188"/>
      <c r="C505" s="188"/>
      <c r="D505" s="188"/>
      <c r="E505" s="188"/>
      <c r="F505" s="188"/>
      <c r="G505" s="188"/>
      <c r="H505" s="188"/>
      <c r="I505" s="188"/>
      <c r="J505" s="188"/>
      <c r="K505" s="188"/>
      <c r="L505" s="188"/>
      <c r="M505" s="188"/>
      <c r="N505" s="188"/>
      <c r="O505" s="188"/>
      <c r="P505" s="188"/>
    </row>
    <row r="506" spans="1:16">
      <c r="A506" s="188"/>
      <c r="B506" s="188"/>
      <c r="C506" s="188"/>
      <c r="D506" s="188"/>
      <c r="E506" s="188"/>
      <c r="F506" s="188"/>
      <c r="G506" s="188"/>
      <c r="H506" s="188"/>
      <c r="I506" s="188"/>
      <c r="J506" s="188"/>
      <c r="K506" s="188"/>
      <c r="L506" s="188"/>
      <c r="M506" s="188"/>
      <c r="N506" s="188"/>
      <c r="O506" s="188"/>
      <c r="P506" s="188"/>
    </row>
    <row r="507" spans="1:16">
      <c r="A507" s="188"/>
      <c r="B507" s="188"/>
      <c r="C507" s="188"/>
      <c r="D507" s="188"/>
      <c r="E507" s="188"/>
      <c r="F507" s="188"/>
      <c r="G507" s="188"/>
      <c r="H507" s="188"/>
      <c r="I507" s="188"/>
      <c r="J507" s="188"/>
      <c r="K507" s="188"/>
      <c r="L507" s="188"/>
      <c r="M507" s="188"/>
      <c r="N507" s="188"/>
      <c r="O507" s="188"/>
      <c r="P507" s="188"/>
    </row>
    <row r="508" spans="1:16">
      <c r="A508" s="188"/>
      <c r="B508" s="188"/>
      <c r="C508" s="188"/>
      <c r="D508" s="188"/>
      <c r="E508" s="188"/>
      <c r="F508" s="188"/>
      <c r="G508" s="188"/>
      <c r="H508" s="188"/>
      <c r="I508" s="188"/>
      <c r="J508" s="188"/>
      <c r="K508" s="188"/>
      <c r="L508" s="188"/>
      <c r="M508" s="188"/>
      <c r="N508" s="188"/>
      <c r="O508" s="188"/>
      <c r="P508" s="188"/>
    </row>
    <row r="509" spans="1:16">
      <c r="A509" s="188"/>
      <c r="B509" s="188"/>
      <c r="C509" s="188"/>
      <c r="D509" s="188"/>
      <c r="E509" s="188"/>
      <c r="F509" s="188"/>
      <c r="G509" s="188"/>
      <c r="H509" s="188"/>
      <c r="I509" s="188"/>
      <c r="J509" s="188"/>
      <c r="K509" s="188"/>
      <c r="L509" s="188"/>
      <c r="M509" s="188"/>
      <c r="N509" s="188"/>
      <c r="O509" s="188"/>
      <c r="P509" s="188"/>
    </row>
    <row r="510" spans="1:16">
      <c r="A510" s="188"/>
      <c r="B510" s="188"/>
      <c r="C510" s="188"/>
      <c r="D510" s="188"/>
      <c r="E510" s="188"/>
      <c r="F510" s="188"/>
      <c r="G510" s="188"/>
      <c r="H510" s="188"/>
      <c r="I510" s="188"/>
      <c r="J510" s="188"/>
      <c r="K510" s="188"/>
      <c r="L510" s="188"/>
      <c r="M510" s="188"/>
      <c r="N510" s="188"/>
      <c r="O510" s="188"/>
      <c r="P510" s="188"/>
    </row>
    <row r="511" spans="1:16">
      <c r="A511" s="188"/>
      <c r="B511" s="188"/>
      <c r="C511" s="188"/>
      <c r="D511" s="188"/>
      <c r="E511" s="188"/>
      <c r="F511" s="188"/>
      <c r="G511" s="188"/>
      <c r="H511" s="188"/>
      <c r="I511" s="188"/>
      <c r="J511" s="188"/>
      <c r="K511" s="188"/>
      <c r="L511" s="188"/>
      <c r="M511" s="188"/>
      <c r="N511" s="188"/>
      <c r="O511" s="188"/>
      <c r="P511" s="188"/>
    </row>
    <row r="512" spans="1:16">
      <c r="A512" s="188"/>
      <c r="B512" s="188"/>
      <c r="C512" s="188"/>
      <c r="D512" s="188"/>
      <c r="E512" s="188"/>
      <c r="F512" s="188"/>
      <c r="G512" s="188"/>
      <c r="H512" s="188"/>
      <c r="I512" s="188"/>
      <c r="J512" s="188"/>
      <c r="K512" s="188"/>
      <c r="L512" s="188"/>
      <c r="M512" s="188"/>
      <c r="N512" s="188"/>
      <c r="O512" s="188"/>
      <c r="P512" s="188"/>
    </row>
    <row r="513" spans="1:16">
      <c r="A513" s="188"/>
      <c r="B513" s="188"/>
      <c r="C513" s="188"/>
      <c r="D513" s="188"/>
      <c r="E513" s="188"/>
      <c r="F513" s="188"/>
      <c r="G513" s="188"/>
      <c r="H513" s="188"/>
      <c r="I513" s="188"/>
      <c r="J513" s="188"/>
      <c r="K513" s="188"/>
      <c r="L513" s="188"/>
      <c r="M513" s="188"/>
      <c r="N513" s="188"/>
      <c r="O513" s="188"/>
      <c r="P513" s="188"/>
    </row>
    <row r="514" spans="1:16">
      <c r="A514" s="188"/>
      <c r="B514" s="188"/>
      <c r="C514" s="188"/>
      <c r="D514" s="188"/>
      <c r="E514" s="188"/>
      <c r="F514" s="188"/>
      <c r="G514" s="188"/>
      <c r="H514" s="188"/>
      <c r="I514" s="188"/>
      <c r="J514" s="188"/>
      <c r="K514" s="188"/>
      <c r="L514" s="188"/>
      <c r="M514" s="188"/>
      <c r="N514" s="188"/>
      <c r="O514" s="188"/>
      <c r="P514" s="188"/>
    </row>
    <row r="515" spans="1:16">
      <c r="A515" s="188"/>
      <c r="B515" s="188"/>
      <c r="C515" s="188"/>
      <c r="D515" s="188"/>
      <c r="E515" s="188"/>
      <c r="F515" s="188"/>
      <c r="G515" s="188"/>
      <c r="H515" s="188"/>
      <c r="I515" s="188"/>
      <c r="J515" s="188"/>
      <c r="K515" s="188"/>
      <c r="L515" s="188"/>
      <c r="M515" s="188"/>
      <c r="N515" s="188"/>
      <c r="O515" s="188"/>
      <c r="P515" s="188"/>
    </row>
    <row r="516" spans="1:16">
      <c r="A516" s="188"/>
      <c r="B516" s="188"/>
      <c r="C516" s="188"/>
      <c r="D516" s="188"/>
      <c r="E516" s="188"/>
      <c r="F516" s="188"/>
      <c r="G516" s="188"/>
      <c r="H516" s="188"/>
      <c r="I516" s="188"/>
      <c r="J516" s="188"/>
      <c r="K516" s="188"/>
      <c r="L516" s="188"/>
      <c r="M516" s="188"/>
      <c r="N516" s="188"/>
      <c r="O516" s="188"/>
      <c r="P516" s="188"/>
    </row>
    <row r="517" spans="1:16">
      <c r="A517" s="188"/>
      <c r="B517" s="188"/>
      <c r="C517" s="188"/>
      <c r="D517" s="188"/>
      <c r="E517" s="188"/>
      <c r="F517" s="188"/>
      <c r="G517" s="188"/>
      <c r="H517" s="188"/>
      <c r="I517" s="188"/>
      <c r="J517" s="188"/>
      <c r="K517" s="188"/>
      <c r="L517" s="188"/>
      <c r="M517" s="188"/>
      <c r="N517" s="188"/>
      <c r="O517" s="188"/>
      <c r="P517" s="188"/>
    </row>
    <row r="518" spans="1:16">
      <c r="A518" s="188"/>
      <c r="B518" s="188"/>
      <c r="C518" s="188"/>
      <c r="D518" s="188"/>
      <c r="E518" s="188"/>
      <c r="F518" s="188"/>
      <c r="G518" s="188"/>
      <c r="H518" s="188"/>
      <c r="I518" s="188"/>
      <c r="J518" s="188"/>
      <c r="K518" s="188"/>
      <c r="L518" s="188"/>
      <c r="M518" s="188"/>
      <c r="N518" s="188"/>
      <c r="O518" s="188"/>
      <c r="P518" s="188"/>
    </row>
    <row r="519" spans="1:16">
      <c r="A519" s="188"/>
      <c r="B519" s="188"/>
      <c r="C519" s="188"/>
      <c r="D519" s="188"/>
      <c r="E519" s="188"/>
      <c r="F519" s="188"/>
      <c r="G519" s="188"/>
      <c r="H519" s="188"/>
      <c r="I519" s="188"/>
      <c r="J519" s="188"/>
      <c r="K519" s="188"/>
      <c r="L519" s="188"/>
      <c r="M519" s="188"/>
      <c r="N519" s="188"/>
      <c r="O519" s="188"/>
      <c r="P519" s="188"/>
    </row>
    <row r="520" spans="1:16">
      <c r="A520" s="188"/>
      <c r="B520" s="188"/>
      <c r="C520" s="188"/>
      <c r="D520" s="188"/>
      <c r="E520" s="188"/>
      <c r="F520" s="188"/>
      <c r="G520" s="188"/>
      <c r="H520" s="188"/>
      <c r="I520" s="188"/>
      <c r="J520" s="188"/>
      <c r="K520" s="188"/>
      <c r="L520" s="188"/>
      <c r="M520" s="188"/>
      <c r="N520" s="188"/>
      <c r="O520" s="188"/>
      <c r="P520" s="188"/>
    </row>
    <row r="521" spans="1:16">
      <c r="A521" s="188"/>
      <c r="B521" s="188"/>
      <c r="C521" s="188"/>
      <c r="D521" s="188"/>
      <c r="E521" s="188"/>
      <c r="F521" s="188"/>
      <c r="G521" s="188"/>
      <c r="H521" s="188"/>
      <c r="I521" s="188"/>
      <c r="J521" s="188"/>
      <c r="K521" s="188"/>
      <c r="L521" s="188"/>
      <c r="M521" s="188"/>
      <c r="N521" s="188"/>
      <c r="O521" s="188"/>
      <c r="P521" s="188"/>
    </row>
    <row r="522" spans="1:16">
      <c r="A522" s="188"/>
      <c r="B522" s="188"/>
      <c r="C522" s="188"/>
      <c r="D522" s="188"/>
      <c r="E522" s="188"/>
      <c r="F522" s="188"/>
      <c r="G522" s="188"/>
      <c r="H522" s="188"/>
      <c r="I522" s="188"/>
      <c r="J522" s="188"/>
      <c r="K522" s="188"/>
      <c r="L522" s="188"/>
      <c r="M522" s="188"/>
      <c r="N522" s="188"/>
      <c r="O522" s="188"/>
      <c r="P522" s="188"/>
    </row>
    <row r="523" spans="1:16">
      <c r="A523" s="188"/>
      <c r="B523" s="188"/>
      <c r="C523" s="188"/>
      <c r="D523" s="188"/>
      <c r="E523" s="188"/>
      <c r="F523" s="188"/>
      <c r="G523" s="188"/>
      <c r="H523" s="188"/>
      <c r="I523" s="188"/>
      <c r="J523" s="188"/>
      <c r="K523" s="188"/>
      <c r="L523" s="188"/>
      <c r="M523" s="188"/>
      <c r="N523" s="188"/>
      <c r="O523" s="188"/>
      <c r="P523" s="188"/>
    </row>
    <row r="524" spans="1:16">
      <c r="A524" s="188"/>
      <c r="B524" s="188"/>
      <c r="C524" s="188"/>
      <c r="D524" s="188"/>
      <c r="E524" s="188"/>
      <c r="F524" s="188"/>
      <c r="G524" s="188"/>
      <c r="H524" s="188"/>
      <c r="I524" s="188"/>
      <c r="J524" s="188"/>
      <c r="K524" s="188"/>
      <c r="L524" s="188"/>
      <c r="M524" s="188"/>
      <c r="N524" s="188"/>
      <c r="O524" s="188"/>
      <c r="P524" s="188"/>
    </row>
    <row r="525" spans="1:16">
      <c r="A525" s="188"/>
      <c r="B525" s="188"/>
      <c r="C525" s="188"/>
      <c r="D525" s="188"/>
      <c r="E525" s="188"/>
      <c r="F525" s="188"/>
      <c r="G525" s="188"/>
      <c r="H525" s="188"/>
      <c r="I525" s="188"/>
      <c r="J525" s="188"/>
      <c r="K525" s="188"/>
      <c r="L525" s="188"/>
      <c r="M525" s="188"/>
      <c r="N525" s="188"/>
      <c r="O525" s="188"/>
      <c r="P525" s="188"/>
    </row>
  </sheetData>
  <mergeCells count="33">
    <mergeCell ref="B5:C5"/>
    <mergeCell ref="B6:C6"/>
    <mergeCell ref="D5:J6"/>
    <mergeCell ref="M38:O38"/>
    <mergeCell ref="M33:O33"/>
    <mergeCell ref="M32:O32"/>
    <mergeCell ref="M20:O20"/>
    <mergeCell ref="K5:K6"/>
    <mergeCell ref="L5:L6"/>
    <mergeCell ref="M5:O6"/>
    <mergeCell ref="M17:O17"/>
    <mergeCell ref="M23:O23"/>
    <mergeCell ref="M44:O44"/>
    <mergeCell ref="M12:O12"/>
    <mergeCell ref="M31:O31"/>
    <mergeCell ref="M55:O55"/>
    <mergeCell ref="M50:O50"/>
    <mergeCell ref="M36:O36"/>
    <mergeCell ref="M30:O30"/>
    <mergeCell ref="M35:O35"/>
    <mergeCell ref="M41:O41"/>
    <mergeCell ref="M34:O34"/>
    <mergeCell ref="A77:B77"/>
    <mergeCell ref="K76:M76"/>
    <mergeCell ref="K77:M77"/>
    <mergeCell ref="A74:P74"/>
    <mergeCell ref="M58:O58"/>
    <mergeCell ref="A76:B76"/>
    <mergeCell ref="M61:O61"/>
    <mergeCell ref="M65:O65"/>
    <mergeCell ref="M67:O67"/>
    <mergeCell ref="O77:P77"/>
    <mergeCell ref="O76:P76"/>
  </mergeCells>
  <phoneticPr fontId="2" type="noConversion"/>
  <printOptions horizontalCentered="1" verticalCentered="1"/>
  <pageMargins left="0.28000000000000003" right="0" top="7.0000000000000007E-2" bottom="0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  <pageSetUpPr fitToPage="1"/>
  </sheetPr>
  <dimension ref="A1:P523"/>
  <sheetViews>
    <sheetView showGridLines="0" view="pageBreakPreview" zoomScale="55" zoomScaleNormal="75" zoomScaleSheetLayoutView="55" workbookViewId="0">
      <selection activeCell="M27" sqref="M27"/>
    </sheetView>
  </sheetViews>
  <sheetFormatPr defaultColWidth="10.28515625" defaultRowHeight="15"/>
  <cols>
    <col min="1" max="1" width="12.7109375" style="2" customWidth="1"/>
    <col min="2" max="2" width="10.7109375" style="2" customWidth="1"/>
    <col min="3" max="3" width="2.710937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4.5703125" style="2" customWidth="1"/>
    <col min="13" max="13" width="3.28515625" style="2" customWidth="1"/>
    <col min="14" max="14" width="6.28515625" style="2" customWidth="1"/>
    <col min="15" max="15" width="3.85546875" style="2" customWidth="1"/>
    <col min="16" max="16" width="21.85546875" style="2" customWidth="1"/>
    <col min="17" max="16384" width="10.28515625" style="2"/>
  </cols>
  <sheetData>
    <row r="1" spans="1:16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8"/>
      <c r="K1" s="129"/>
      <c r="L1" s="128"/>
      <c r="M1" s="337" t="str">
        <f>+works!M1</f>
        <v>Date : 01/12/2021</v>
      </c>
      <c r="N1" s="128"/>
      <c r="O1" s="128"/>
      <c r="P1" s="130"/>
    </row>
    <row r="2" spans="1:16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3"/>
      <c r="L2" s="132"/>
      <c r="M2" s="132"/>
      <c r="N2" s="132"/>
      <c r="O2" s="132"/>
      <c r="P2" s="134"/>
    </row>
    <row r="3" spans="1:16" ht="30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5"/>
      <c r="P3" s="136"/>
    </row>
    <row r="4" spans="1:16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5"/>
      <c r="K5" s="549" t="s">
        <v>170</v>
      </c>
      <c r="L5" s="551" t="s">
        <v>158</v>
      </c>
      <c r="M5" s="553" t="s">
        <v>171</v>
      </c>
      <c r="N5" s="531"/>
      <c r="O5" s="554"/>
      <c r="P5" s="137" t="s">
        <v>172</v>
      </c>
    </row>
    <row r="6" spans="1:16" ht="26.1" customHeight="1" thickBot="1">
      <c r="A6" s="76" t="s">
        <v>173</v>
      </c>
      <c r="B6" s="542" t="s">
        <v>174</v>
      </c>
      <c r="C6" s="543"/>
      <c r="D6" s="546"/>
      <c r="E6" s="547"/>
      <c r="F6" s="547"/>
      <c r="G6" s="547"/>
      <c r="H6" s="547"/>
      <c r="I6" s="547"/>
      <c r="J6" s="548"/>
      <c r="K6" s="550"/>
      <c r="L6" s="552"/>
      <c r="M6" s="555"/>
      <c r="N6" s="547"/>
      <c r="O6" s="556"/>
      <c r="P6" s="138" t="s">
        <v>5</v>
      </c>
    </row>
    <row r="7" spans="1:16" ht="30" customHeight="1" thickTop="1">
      <c r="A7" s="139"/>
      <c r="B7" s="140" t="s">
        <v>108</v>
      </c>
      <c r="C7" s="140"/>
      <c r="D7" s="141" t="s">
        <v>241</v>
      </c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142"/>
    </row>
    <row r="8" spans="1:16" ht="27.95" customHeight="1">
      <c r="A8" s="139"/>
      <c r="B8" s="140">
        <v>1200</v>
      </c>
      <c r="C8" s="140"/>
      <c r="D8" s="143" t="s">
        <v>226</v>
      </c>
      <c r="E8" s="143"/>
      <c r="F8" s="143"/>
      <c r="G8" s="143"/>
      <c r="H8" s="143"/>
      <c r="I8" s="143"/>
      <c r="J8" s="143"/>
      <c r="K8" s="93"/>
      <c r="L8" s="93"/>
      <c r="M8" s="93"/>
      <c r="N8" s="93"/>
      <c r="O8" s="93"/>
      <c r="P8" s="142"/>
    </row>
    <row r="9" spans="1:16" ht="17.100000000000001" customHeight="1" thickBot="1">
      <c r="A9" s="144"/>
      <c r="B9" s="145" t="s">
        <v>109</v>
      </c>
      <c r="C9" s="145"/>
      <c r="D9" s="146"/>
      <c r="E9" s="146"/>
      <c r="F9" s="146"/>
      <c r="G9" s="146"/>
      <c r="H9" s="146"/>
      <c r="I9" s="146"/>
      <c r="J9" s="146"/>
      <c r="K9" s="147"/>
      <c r="L9" s="147"/>
      <c r="M9" s="147"/>
      <c r="N9" s="147"/>
      <c r="O9" s="147"/>
      <c r="P9" s="148"/>
    </row>
    <row r="10" spans="1:16" ht="24.95" customHeight="1" thickTop="1" thickBot="1">
      <c r="A10" s="187"/>
      <c r="B10" s="571">
        <f>+'pg1'!A74</f>
        <v>123</v>
      </c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179"/>
      <c r="N10" s="179"/>
      <c r="O10" s="179"/>
      <c r="P10" s="276">
        <f>'pg1'!P72</f>
        <v>0</v>
      </c>
    </row>
    <row r="11" spans="1:16" ht="24.95" customHeight="1" thickTop="1">
      <c r="A11" s="187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179"/>
      <c r="N11" s="179"/>
      <c r="O11" s="179"/>
      <c r="P11" s="277"/>
    </row>
    <row r="12" spans="1:16" ht="24.95" customHeight="1">
      <c r="A12" s="22" t="s">
        <v>211</v>
      </c>
      <c r="B12" s="23"/>
      <c r="C12" s="23"/>
      <c r="D12" s="23" t="s">
        <v>212</v>
      </c>
      <c r="E12" s="23"/>
      <c r="F12" s="23"/>
      <c r="G12" s="23"/>
      <c r="H12" s="23"/>
      <c r="I12" s="23"/>
      <c r="J12" s="23"/>
      <c r="K12" s="180"/>
      <c r="L12" s="181"/>
      <c r="M12" s="278"/>
      <c r="N12" s="278"/>
      <c r="O12" s="278"/>
      <c r="P12" s="275"/>
    </row>
    <row r="13" spans="1:16" ht="17.100000000000001" customHeight="1">
      <c r="A13" s="12"/>
      <c r="B13" s="48" t="s">
        <v>179</v>
      </c>
      <c r="C13" s="49"/>
      <c r="D13" s="57"/>
      <c r="E13" s="68"/>
      <c r="F13" s="68"/>
      <c r="G13" s="68"/>
      <c r="H13" s="68"/>
      <c r="I13" s="68"/>
      <c r="J13" s="58"/>
      <c r="K13" s="13"/>
      <c r="L13" s="14"/>
      <c r="M13" s="258"/>
      <c r="N13" s="259"/>
      <c r="O13" s="260"/>
      <c r="P13" s="243"/>
    </row>
    <row r="14" spans="1:16" ht="17.100000000000001" customHeight="1">
      <c r="A14" s="17" t="s">
        <v>213</v>
      </c>
      <c r="B14" s="50"/>
      <c r="C14" s="51"/>
      <c r="D14" s="59" t="s">
        <v>2</v>
      </c>
      <c r="E14" s="69"/>
      <c r="F14" s="69"/>
      <c r="G14" s="69"/>
      <c r="H14" s="69"/>
      <c r="I14" s="69"/>
      <c r="J14" s="60"/>
      <c r="K14" s="15" t="s">
        <v>233</v>
      </c>
      <c r="L14" s="16">
        <v>1</v>
      </c>
      <c r="M14" s="565">
        <v>35000</v>
      </c>
      <c r="N14" s="566"/>
      <c r="O14" s="567"/>
      <c r="P14" s="247">
        <f>M14*L14</f>
        <v>35000</v>
      </c>
    </row>
    <row r="15" spans="1:16" ht="17.100000000000001" customHeight="1">
      <c r="A15" s="17"/>
      <c r="B15" s="50"/>
      <c r="C15" s="51"/>
      <c r="D15" s="59" t="s">
        <v>3</v>
      </c>
      <c r="E15" s="69"/>
      <c r="F15" s="69"/>
      <c r="G15" s="69"/>
      <c r="H15" s="69"/>
      <c r="I15" s="69"/>
      <c r="J15" s="60"/>
      <c r="K15" s="15"/>
      <c r="L15" s="16"/>
      <c r="M15" s="261"/>
      <c r="N15" s="262"/>
      <c r="O15" s="263"/>
      <c r="P15" s="247"/>
    </row>
    <row r="16" spans="1:16" ht="17.100000000000001" customHeight="1">
      <c r="A16" s="17"/>
      <c r="B16" s="50"/>
      <c r="C16" s="51"/>
      <c r="D16" s="59" t="s">
        <v>360</v>
      </c>
      <c r="E16" s="69"/>
      <c r="F16" s="69"/>
      <c r="G16" s="69"/>
      <c r="H16" s="69"/>
      <c r="I16" s="69"/>
      <c r="J16" s="60"/>
      <c r="K16" s="15"/>
      <c r="L16" s="16"/>
      <c r="M16" s="261"/>
      <c r="N16" s="262"/>
      <c r="O16" s="263"/>
      <c r="P16" s="247"/>
    </row>
    <row r="17" spans="1:16" ht="17.100000000000001" customHeight="1">
      <c r="A17" s="17"/>
      <c r="B17" s="50"/>
      <c r="C17" s="51"/>
      <c r="D17" s="59" t="s">
        <v>4</v>
      </c>
      <c r="E17" s="69"/>
      <c r="F17" s="69"/>
      <c r="G17" s="69"/>
      <c r="H17" s="69"/>
      <c r="I17" s="69"/>
      <c r="J17" s="60"/>
      <c r="K17" s="15"/>
      <c r="L17" s="16"/>
      <c r="M17" s="261"/>
      <c r="N17" s="262"/>
      <c r="O17" s="263"/>
      <c r="P17" s="247"/>
    </row>
    <row r="18" spans="1:16" ht="17.100000000000001" customHeight="1">
      <c r="A18" s="17"/>
      <c r="B18" s="50"/>
      <c r="C18" s="51"/>
      <c r="D18" s="59"/>
      <c r="E18" s="69"/>
      <c r="F18" s="69"/>
      <c r="G18" s="69"/>
      <c r="H18" s="69"/>
      <c r="I18" s="69"/>
      <c r="J18" s="60"/>
      <c r="K18" s="15"/>
      <c r="L18" s="16"/>
      <c r="M18" s="261"/>
      <c r="N18" s="262"/>
      <c r="O18" s="263"/>
      <c r="P18" s="247"/>
    </row>
    <row r="19" spans="1:16" ht="17.100000000000001" customHeight="1">
      <c r="A19" s="17" t="s">
        <v>214</v>
      </c>
      <c r="B19" s="50"/>
      <c r="C19" s="51"/>
      <c r="D19" s="59" t="s">
        <v>167</v>
      </c>
      <c r="E19" s="69"/>
      <c r="F19" s="69"/>
      <c r="G19" s="69"/>
      <c r="H19" s="69"/>
      <c r="I19" s="69"/>
      <c r="J19" s="60"/>
      <c r="K19" s="15" t="s">
        <v>164</v>
      </c>
      <c r="L19" s="16"/>
      <c r="M19" s="557"/>
      <c r="N19" s="558"/>
      <c r="O19" s="559"/>
      <c r="P19" s="429"/>
    </row>
    <row r="20" spans="1:16" ht="17.100000000000001" customHeight="1">
      <c r="A20" s="17"/>
      <c r="B20" s="50"/>
      <c r="C20" s="51"/>
      <c r="D20" s="59"/>
      <c r="E20" s="69"/>
      <c r="F20" s="69"/>
      <c r="G20" s="69"/>
      <c r="H20" s="69"/>
      <c r="I20" s="69"/>
      <c r="J20" s="60"/>
      <c r="K20" s="15"/>
      <c r="L20" s="16"/>
      <c r="M20" s="384"/>
      <c r="N20" s="385"/>
      <c r="O20" s="386"/>
      <c r="P20" s="381"/>
    </row>
    <row r="21" spans="1:16" ht="17.100000000000001" customHeight="1">
      <c r="A21" s="17" t="s">
        <v>138</v>
      </c>
      <c r="B21" s="50" t="s">
        <v>139</v>
      </c>
      <c r="C21" s="51"/>
      <c r="D21" s="59" t="s">
        <v>453</v>
      </c>
      <c r="E21" s="69"/>
      <c r="F21" s="69"/>
      <c r="G21" s="69"/>
      <c r="H21" s="69"/>
      <c r="I21" s="69"/>
      <c r="J21" s="60"/>
      <c r="K21" s="15" t="s">
        <v>233</v>
      </c>
      <c r="L21" s="16">
        <v>1</v>
      </c>
      <c r="M21" s="565">
        <v>35000</v>
      </c>
      <c r="N21" s="566"/>
      <c r="O21" s="567"/>
      <c r="P21" s="247">
        <f>M21*L21</f>
        <v>35000</v>
      </c>
    </row>
    <row r="22" spans="1:16" ht="17.100000000000001" customHeight="1">
      <c r="A22" s="17"/>
      <c r="B22" s="50"/>
      <c r="C22" s="51"/>
      <c r="D22" s="59" t="s">
        <v>456</v>
      </c>
      <c r="E22" s="69"/>
      <c r="F22" s="69"/>
      <c r="G22" s="69"/>
      <c r="H22" s="69"/>
      <c r="I22" s="69"/>
      <c r="J22" s="60"/>
      <c r="K22" s="15"/>
      <c r="L22" s="16"/>
      <c r="M22" s="261"/>
      <c r="N22" s="262"/>
      <c r="O22" s="263"/>
      <c r="P22" s="247"/>
    </row>
    <row r="23" spans="1:16" ht="17.100000000000001" customHeight="1">
      <c r="A23" s="17"/>
      <c r="B23" s="50"/>
      <c r="C23" s="51"/>
      <c r="D23" s="59"/>
      <c r="E23" s="69"/>
      <c r="F23" s="69"/>
      <c r="G23" s="69"/>
      <c r="H23" s="69"/>
      <c r="I23" s="69"/>
      <c r="J23" s="60"/>
      <c r="K23" s="15"/>
      <c r="L23" s="16"/>
      <c r="M23" s="261"/>
      <c r="N23" s="262"/>
      <c r="O23" s="263"/>
      <c r="P23" s="247"/>
    </row>
    <row r="24" spans="1:16" ht="17.100000000000001" customHeight="1">
      <c r="A24" s="17" t="s">
        <v>140</v>
      </c>
      <c r="B24" s="50" t="s">
        <v>139</v>
      </c>
      <c r="C24" s="51"/>
      <c r="D24" s="59" t="s">
        <v>141</v>
      </c>
      <c r="E24" s="69"/>
      <c r="F24" s="69"/>
      <c r="G24" s="69"/>
      <c r="H24" s="69"/>
      <c r="I24" s="69"/>
      <c r="J24" s="60"/>
      <c r="K24" s="15" t="s">
        <v>164</v>
      </c>
      <c r="L24" s="345"/>
      <c r="M24" s="557"/>
      <c r="N24" s="558"/>
      <c r="O24" s="559"/>
      <c r="P24" s="429"/>
    </row>
    <row r="25" spans="1:16" ht="17.100000000000001" customHeight="1">
      <c r="A25" s="17"/>
      <c r="B25" s="50"/>
      <c r="C25" s="51"/>
      <c r="D25" s="59"/>
      <c r="E25" s="69"/>
      <c r="F25" s="69"/>
      <c r="G25" s="69"/>
      <c r="H25" s="69"/>
      <c r="I25" s="69"/>
      <c r="J25" s="60"/>
      <c r="K25" s="15"/>
      <c r="L25" s="16"/>
      <c r="M25" s="261"/>
      <c r="N25" s="262"/>
      <c r="O25" s="263"/>
      <c r="P25" s="247"/>
    </row>
    <row r="26" spans="1:16" ht="17.100000000000001" customHeight="1">
      <c r="A26" s="17" t="s">
        <v>142</v>
      </c>
      <c r="B26" s="50" t="s">
        <v>143</v>
      </c>
      <c r="C26" s="51"/>
      <c r="D26" s="59" t="s">
        <v>454</v>
      </c>
      <c r="E26" s="69"/>
      <c r="F26" s="69"/>
      <c r="G26" s="69"/>
      <c r="H26" s="69"/>
      <c r="I26" s="69"/>
      <c r="J26" s="60"/>
      <c r="K26" s="15" t="s">
        <v>233</v>
      </c>
      <c r="L26" s="16">
        <v>1</v>
      </c>
      <c r="M26" s="565">
        <v>25000</v>
      </c>
      <c r="N26" s="566"/>
      <c r="O26" s="567"/>
      <c r="P26" s="247">
        <f>M26*L26</f>
        <v>25000</v>
      </c>
    </row>
    <row r="27" spans="1:16" ht="17.100000000000001" customHeight="1">
      <c r="A27" s="17"/>
      <c r="B27" s="50"/>
      <c r="C27" s="51"/>
      <c r="D27" s="59" t="s">
        <v>455</v>
      </c>
      <c r="E27" s="69"/>
      <c r="F27" s="69"/>
      <c r="G27" s="69"/>
      <c r="H27" s="69"/>
      <c r="I27" s="69"/>
      <c r="J27" s="60"/>
      <c r="K27" s="15"/>
      <c r="L27" s="16"/>
      <c r="M27" s="261"/>
      <c r="N27" s="262"/>
      <c r="O27" s="263"/>
      <c r="P27" s="247"/>
    </row>
    <row r="28" spans="1:16" ht="17.100000000000001" customHeight="1">
      <c r="A28" s="17"/>
      <c r="B28" s="50"/>
      <c r="C28" s="51"/>
      <c r="D28" s="59"/>
      <c r="E28" s="69"/>
      <c r="F28" s="69"/>
      <c r="G28" s="69"/>
      <c r="H28" s="69"/>
      <c r="I28" s="69"/>
      <c r="J28" s="60"/>
      <c r="K28" s="15"/>
      <c r="L28" s="16"/>
      <c r="M28" s="261"/>
      <c r="N28" s="262"/>
      <c r="O28" s="263"/>
      <c r="P28" s="247"/>
    </row>
    <row r="29" spans="1:16" ht="17.100000000000001" customHeight="1">
      <c r="A29" s="17" t="s">
        <v>144</v>
      </c>
      <c r="B29" s="50" t="s">
        <v>143</v>
      </c>
      <c r="C29" s="51"/>
      <c r="D29" s="59" t="s">
        <v>145</v>
      </c>
      <c r="E29" s="69"/>
      <c r="F29" s="69"/>
      <c r="G29" s="69"/>
      <c r="H29" s="69"/>
      <c r="I29" s="69"/>
      <c r="J29" s="60"/>
      <c r="K29" s="15" t="s">
        <v>164</v>
      </c>
      <c r="L29" s="16"/>
      <c r="M29" s="557"/>
      <c r="N29" s="558"/>
      <c r="O29" s="559"/>
      <c r="P29" s="429"/>
    </row>
    <row r="30" spans="1:16" ht="17.100000000000001" customHeight="1">
      <c r="A30" s="17"/>
      <c r="B30" s="50"/>
      <c r="C30" s="51"/>
      <c r="D30" s="59"/>
      <c r="E30" s="69"/>
      <c r="F30" s="69"/>
      <c r="G30" s="69"/>
      <c r="H30" s="69"/>
      <c r="I30" s="69"/>
      <c r="J30" s="60"/>
      <c r="K30" s="15"/>
      <c r="L30" s="16"/>
      <c r="M30" s="261"/>
      <c r="N30" s="262"/>
      <c r="O30" s="263"/>
      <c r="P30" s="247"/>
    </row>
    <row r="31" spans="1:16" ht="17.100000000000001" customHeight="1">
      <c r="A31" s="17"/>
      <c r="B31" s="50"/>
      <c r="C31" s="51"/>
      <c r="D31" s="59"/>
      <c r="E31" s="69"/>
      <c r="F31" s="69"/>
      <c r="G31" s="69"/>
      <c r="H31" s="69"/>
      <c r="I31" s="69"/>
      <c r="J31" s="60"/>
      <c r="K31" s="15"/>
      <c r="L31" s="16"/>
      <c r="M31" s="565"/>
      <c r="N31" s="566"/>
      <c r="O31" s="567"/>
      <c r="P31" s="247"/>
    </row>
    <row r="32" spans="1:16" ht="17.100000000000001" customHeight="1">
      <c r="A32" s="17"/>
      <c r="B32" s="50"/>
      <c r="C32" s="51"/>
      <c r="D32" s="59"/>
      <c r="E32" s="69"/>
      <c r="F32" s="69"/>
      <c r="G32" s="69"/>
      <c r="H32" s="69"/>
      <c r="I32" s="69"/>
      <c r="J32" s="60"/>
      <c r="K32" s="15"/>
      <c r="L32" s="16"/>
      <c r="M32" s="261"/>
      <c r="N32" s="262"/>
      <c r="O32" s="263"/>
      <c r="P32" s="247"/>
    </row>
    <row r="33" spans="1:16" ht="17.100000000000001" customHeight="1">
      <c r="A33" s="17"/>
      <c r="B33" s="50"/>
      <c r="C33" s="51"/>
      <c r="D33" s="59"/>
      <c r="E33" s="69"/>
      <c r="F33" s="69"/>
      <c r="G33" s="69"/>
      <c r="H33" s="69"/>
      <c r="I33" s="69"/>
      <c r="J33" s="60"/>
      <c r="K33" s="15"/>
      <c r="L33" s="16"/>
      <c r="M33" s="261"/>
      <c r="N33" s="262"/>
      <c r="O33" s="263"/>
      <c r="P33" s="247"/>
    </row>
    <row r="34" spans="1:16" ht="17.100000000000001" customHeight="1">
      <c r="A34" s="17"/>
      <c r="B34" s="50"/>
      <c r="C34" s="51"/>
      <c r="D34" s="59"/>
      <c r="E34" s="69"/>
      <c r="F34" s="69"/>
      <c r="G34" s="69"/>
      <c r="H34" s="69"/>
      <c r="I34" s="69"/>
      <c r="J34" s="60"/>
      <c r="K34" s="15"/>
      <c r="L34" s="16"/>
      <c r="M34" s="568"/>
      <c r="N34" s="569"/>
      <c r="O34" s="570"/>
      <c r="P34" s="247"/>
    </row>
    <row r="35" spans="1:16" ht="17.100000000000001" customHeight="1">
      <c r="A35" s="17"/>
      <c r="B35" s="50"/>
      <c r="C35" s="51"/>
      <c r="D35" s="59"/>
      <c r="E35" s="69"/>
      <c r="F35" s="69"/>
      <c r="G35" s="69"/>
      <c r="H35" s="69"/>
      <c r="I35" s="69"/>
      <c r="J35" s="60"/>
      <c r="K35" s="15"/>
      <c r="L35" s="16"/>
      <c r="M35" s="261"/>
      <c r="N35" s="262"/>
      <c r="O35" s="263"/>
      <c r="P35" s="247"/>
    </row>
    <row r="36" spans="1:16" ht="17.100000000000001" customHeight="1">
      <c r="A36" s="17"/>
      <c r="B36" s="50"/>
      <c r="C36" s="51"/>
      <c r="D36" s="59"/>
      <c r="E36" s="69"/>
      <c r="F36" s="69"/>
      <c r="G36" s="69"/>
      <c r="H36" s="69"/>
      <c r="I36" s="69"/>
      <c r="J36" s="60"/>
      <c r="K36" s="15"/>
      <c r="L36" s="16"/>
      <c r="M36" s="562"/>
      <c r="N36" s="563"/>
      <c r="O36" s="564"/>
      <c r="P36" s="247"/>
    </row>
    <row r="37" spans="1:16" ht="17.100000000000001" customHeight="1">
      <c r="A37" s="17"/>
      <c r="B37" s="50"/>
      <c r="C37" s="51"/>
      <c r="D37" s="59"/>
      <c r="E37" s="69"/>
      <c r="F37" s="69"/>
      <c r="G37" s="69"/>
      <c r="H37" s="69"/>
      <c r="I37" s="69"/>
      <c r="J37" s="60"/>
      <c r="K37" s="15"/>
      <c r="L37" s="16"/>
      <c r="M37" s="261"/>
      <c r="N37" s="262"/>
      <c r="O37" s="263"/>
      <c r="P37" s="247"/>
    </row>
    <row r="38" spans="1:16" ht="17.100000000000001" customHeight="1">
      <c r="A38" s="17"/>
      <c r="B38" s="50"/>
      <c r="C38" s="51"/>
      <c r="D38" s="59"/>
      <c r="E38" s="69"/>
      <c r="F38" s="69"/>
      <c r="G38" s="69"/>
      <c r="H38" s="69"/>
      <c r="I38" s="69"/>
      <c r="J38" s="60"/>
      <c r="K38" s="15"/>
      <c r="L38" s="16"/>
      <c r="M38" s="568"/>
      <c r="N38" s="569"/>
      <c r="O38" s="570"/>
      <c r="P38" s="247"/>
    </row>
    <row r="39" spans="1:16" ht="17.100000000000001" customHeight="1">
      <c r="A39" s="17"/>
      <c r="B39" s="50"/>
      <c r="C39" s="51"/>
      <c r="D39" s="59"/>
      <c r="E39" s="69"/>
      <c r="F39" s="69"/>
      <c r="G39" s="69"/>
      <c r="H39" s="69"/>
      <c r="I39" s="69"/>
      <c r="J39" s="60"/>
      <c r="K39" s="15"/>
      <c r="L39" s="16"/>
      <c r="M39" s="261"/>
      <c r="N39" s="262"/>
      <c r="O39" s="263"/>
      <c r="P39" s="247"/>
    </row>
    <row r="40" spans="1:16" ht="17.100000000000001" customHeight="1">
      <c r="A40" s="17"/>
      <c r="B40" s="50"/>
      <c r="C40" s="51"/>
      <c r="D40" s="61"/>
      <c r="E40" s="69"/>
      <c r="F40" s="69"/>
      <c r="G40" s="69"/>
      <c r="H40" s="69"/>
      <c r="I40" s="69"/>
      <c r="J40" s="60"/>
      <c r="K40" s="15"/>
      <c r="L40" s="16"/>
      <c r="M40" s="261"/>
      <c r="N40" s="262"/>
      <c r="O40" s="263"/>
      <c r="P40" s="247"/>
    </row>
    <row r="41" spans="1:16" ht="17.100000000000001" customHeight="1">
      <c r="A41" s="17"/>
      <c r="B41" s="50"/>
      <c r="C41" s="51"/>
      <c r="D41" s="59"/>
      <c r="E41" s="69"/>
      <c r="F41" s="69"/>
      <c r="G41" s="69"/>
      <c r="H41" s="69"/>
      <c r="I41" s="69"/>
      <c r="J41" s="60"/>
      <c r="K41" s="15"/>
      <c r="L41" s="16"/>
      <c r="M41" s="261"/>
      <c r="N41" s="262"/>
      <c r="O41" s="263"/>
      <c r="P41" s="247"/>
    </row>
    <row r="42" spans="1:16" ht="17.100000000000001" customHeight="1">
      <c r="A42" s="17"/>
      <c r="B42" s="560"/>
      <c r="C42" s="561"/>
      <c r="D42" s="59"/>
      <c r="E42" s="69"/>
      <c r="F42" s="69"/>
      <c r="G42" s="69"/>
      <c r="H42" s="69"/>
      <c r="I42" s="69"/>
      <c r="J42" s="60"/>
      <c r="K42" s="15"/>
      <c r="L42" s="16"/>
      <c r="M42" s="562"/>
      <c r="N42" s="563"/>
      <c r="O42" s="564"/>
      <c r="P42" s="247"/>
    </row>
    <row r="43" spans="1:16" ht="17.100000000000001" customHeight="1">
      <c r="A43" s="19"/>
      <c r="B43" s="52"/>
      <c r="C43" s="53"/>
      <c r="D43" s="66"/>
      <c r="E43" s="73"/>
      <c r="F43" s="73"/>
      <c r="G43" s="73"/>
      <c r="H43" s="73"/>
      <c r="I43" s="73"/>
      <c r="J43" s="67"/>
      <c r="K43" s="20"/>
      <c r="L43" s="21"/>
      <c r="M43" s="264"/>
      <c r="N43" s="265"/>
      <c r="O43" s="266"/>
      <c r="P43" s="251"/>
    </row>
    <row r="44" spans="1:16" ht="17.100000000000001" customHeight="1">
      <c r="A44" s="19"/>
      <c r="B44" s="52"/>
      <c r="C44" s="53"/>
      <c r="D44" s="66"/>
      <c r="E44" s="73"/>
      <c r="F44" s="73"/>
      <c r="G44" s="73"/>
      <c r="H44" s="73"/>
      <c r="I44" s="73"/>
      <c r="J44" s="67"/>
      <c r="K44" s="20"/>
      <c r="L44" s="21"/>
      <c r="M44" s="264"/>
      <c r="N44" s="265"/>
      <c r="O44" s="266"/>
      <c r="P44" s="251"/>
    </row>
    <row r="45" spans="1:16" ht="17.100000000000001" customHeight="1">
      <c r="A45" s="19"/>
      <c r="B45" s="52"/>
      <c r="C45" s="53"/>
      <c r="D45" s="66"/>
      <c r="E45" s="73"/>
      <c r="F45" s="73"/>
      <c r="G45" s="73"/>
      <c r="H45" s="73"/>
      <c r="I45" s="73"/>
      <c r="J45" s="67"/>
      <c r="K45" s="20"/>
      <c r="L45" s="21"/>
      <c r="M45" s="264"/>
      <c r="N45" s="265"/>
      <c r="O45" s="266"/>
      <c r="P45" s="251"/>
    </row>
    <row r="46" spans="1:16" ht="17.100000000000001" customHeight="1">
      <c r="A46" s="19"/>
      <c r="B46" s="52"/>
      <c r="C46" s="53"/>
      <c r="D46" s="66"/>
      <c r="E46" s="73"/>
      <c r="F46" s="73"/>
      <c r="G46" s="73"/>
      <c r="H46" s="73"/>
      <c r="I46" s="73"/>
      <c r="J46" s="67"/>
      <c r="K46" s="20"/>
      <c r="L46" s="21"/>
      <c r="M46" s="568"/>
      <c r="N46" s="569"/>
      <c r="O46" s="570"/>
      <c r="P46" s="251"/>
    </row>
    <row r="47" spans="1:16" ht="17.100000000000001" customHeight="1">
      <c r="A47" s="19"/>
      <c r="B47" s="52"/>
      <c r="C47" s="53"/>
      <c r="D47" s="66"/>
      <c r="E47" s="73"/>
      <c r="F47" s="73"/>
      <c r="G47" s="73"/>
      <c r="H47" s="73"/>
      <c r="I47" s="73"/>
      <c r="J47" s="67"/>
      <c r="K47" s="20"/>
      <c r="L47" s="21"/>
      <c r="M47" s="264"/>
      <c r="N47" s="265"/>
      <c r="O47" s="266"/>
      <c r="P47" s="251"/>
    </row>
    <row r="48" spans="1:16" ht="17.100000000000001" customHeight="1">
      <c r="A48" s="19"/>
      <c r="B48" s="52"/>
      <c r="C48" s="53"/>
      <c r="D48" s="66"/>
      <c r="E48" s="73"/>
      <c r="F48" s="73"/>
      <c r="G48" s="73"/>
      <c r="H48" s="73"/>
      <c r="I48" s="73"/>
      <c r="J48" s="67"/>
      <c r="K48" s="20"/>
      <c r="L48" s="21"/>
      <c r="M48" s="264"/>
      <c r="N48" s="265"/>
      <c r="O48" s="266"/>
      <c r="P48" s="251"/>
    </row>
    <row r="49" spans="1:16" ht="17.100000000000001" customHeight="1">
      <c r="A49" s="19"/>
      <c r="B49" s="52"/>
      <c r="C49" s="53"/>
      <c r="D49" s="66"/>
      <c r="E49" s="73"/>
      <c r="F49" s="73"/>
      <c r="G49" s="73"/>
      <c r="H49" s="73"/>
      <c r="I49" s="73"/>
      <c r="J49" s="67"/>
      <c r="K49" s="20"/>
      <c r="L49" s="21"/>
      <c r="M49" s="264"/>
      <c r="N49" s="265"/>
      <c r="O49" s="266"/>
      <c r="P49" s="251"/>
    </row>
    <row r="50" spans="1:16" ht="17.100000000000001" customHeight="1">
      <c r="A50" s="19"/>
      <c r="B50" s="52"/>
      <c r="C50" s="53"/>
      <c r="D50" s="66"/>
      <c r="E50" s="73"/>
      <c r="F50" s="73"/>
      <c r="G50" s="73"/>
      <c r="H50" s="73"/>
      <c r="I50" s="73"/>
      <c r="J50" s="67"/>
      <c r="K50" s="20"/>
      <c r="L50" s="21"/>
      <c r="M50" s="264"/>
      <c r="N50" s="265"/>
      <c r="O50" s="266"/>
      <c r="P50" s="251"/>
    </row>
    <row r="51" spans="1:16" ht="17.100000000000001" customHeight="1">
      <c r="A51" s="19"/>
      <c r="B51" s="52"/>
      <c r="C51" s="53"/>
      <c r="D51" s="66"/>
      <c r="E51" s="73"/>
      <c r="F51" s="73"/>
      <c r="G51" s="73"/>
      <c r="H51" s="73"/>
      <c r="I51" s="73"/>
      <c r="J51" s="67"/>
      <c r="K51" s="20"/>
      <c r="L51" s="21"/>
      <c r="M51" s="264"/>
      <c r="N51" s="265"/>
      <c r="O51" s="266"/>
      <c r="P51" s="251"/>
    </row>
    <row r="52" spans="1:16" ht="17.100000000000001" customHeight="1">
      <c r="A52" s="19"/>
      <c r="B52" s="52"/>
      <c r="C52" s="53"/>
      <c r="D52" s="66"/>
      <c r="E52" s="73"/>
      <c r="F52" s="73"/>
      <c r="G52" s="73"/>
      <c r="H52" s="73"/>
      <c r="I52" s="73"/>
      <c r="J52" s="67"/>
      <c r="K52" s="20"/>
      <c r="L52" s="21"/>
      <c r="M52" s="264"/>
      <c r="N52" s="265"/>
      <c r="O52" s="266"/>
      <c r="P52" s="251"/>
    </row>
    <row r="53" spans="1:16" ht="17.100000000000001" customHeight="1">
      <c r="A53" s="19"/>
      <c r="B53" s="52"/>
      <c r="C53" s="53"/>
      <c r="D53" s="66"/>
      <c r="E53" s="73"/>
      <c r="F53" s="73"/>
      <c r="G53" s="73"/>
      <c r="H53" s="73"/>
      <c r="I53" s="73"/>
      <c r="J53" s="67"/>
      <c r="K53" s="20"/>
      <c r="L53" s="21"/>
      <c r="M53" s="264"/>
      <c r="N53" s="265"/>
      <c r="O53" s="266"/>
      <c r="P53" s="251"/>
    </row>
    <row r="54" spans="1:16" ht="17.100000000000001" customHeight="1">
      <c r="A54" s="19"/>
      <c r="B54" s="52"/>
      <c r="C54" s="53"/>
      <c r="D54" s="66"/>
      <c r="E54" s="73"/>
      <c r="F54" s="73"/>
      <c r="G54" s="73"/>
      <c r="H54" s="73"/>
      <c r="I54" s="73"/>
      <c r="J54" s="67"/>
      <c r="K54" s="20"/>
      <c r="L54" s="21"/>
      <c r="M54" s="264"/>
      <c r="N54" s="265"/>
      <c r="O54" s="266"/>
      <c r="P54" s="251"/>
    </row>
    <row r="55" spans="1:16" ht="17.100000000000001" customHeight="1">
      <c r="A55" s="19"/>
      <c r="B55" s="52"/>
      <c r="C55" s="53"/>
      <c r="D55" s="66"/>
      <c r="E55" s="73"/>
      <c r="F55" s="73"/>
      <c r="G55" s="73"/>
      <c r="H55" s="73"/>
      <c r="I55" s="73"/>
      <c r="J55" s="67"/>
      <c r="K55" s="20"/>
      <c r="L55" s="21"/>
      <c r="M55" s="264"/>
      <c r="N55" s="265"/>
      <c r="O55" s="266"/>
      <c r="P55" s="251"/>
    </row>
    <row r="56" spans="1:16" ht="17.100000000000001" customHeight="1">
      <c r="A56" s="19"/>
      <c r="B56" s="52"/>
      <c r="C56" s="53"/>
      <c r="D56" s="66"/>
      <c r="E56" s="73"/>
      <c r="F56" s="73"/>
      <c r="G56" s="73"/>
      <c r="H56" s="73"/>
      <c r="I56" s="73"/>
      <c r="J56" s="67"/>
      <c r="K56" s="20"/>
      <c r="L56" s="21"/>
      <c r="M56" s="264"/>
      <c r="N56" s="265"/>
      <c r="O56" s="266"/>
      <c r="P56" s="251"/>
    </row>
    <row r="57" spans="1:16" ht="17.100000000000001" customHeight="1">
      <c r="A57" s="19"/>
      <c r="B57" s="52"/>
      <c r="C57" s="53"/>
      <c r="D57" s="66"/>
      <c r="E57" s="73"/>
      <c r="F57" s="73"/>
      <c r="G57" s="73"/>
      <c r="H57" s="73"/>
      <c r="I57" s="73"/>
      <c r="J57" s="67"/>
      <c r="K57" s="20"/>
      <c r="L57" s="21"/>
      <c r="M57" s="264"/>
      <c r="N57" s="265"/>
      <c r="O57" s="266"/>
      <c r="P57" s="251"/>
    </row>
    <row r="58" spans="1:16" ht="17.100000000000001" customHeight="1">
      <c r="A58" s="19"/>
      <c r="B58" s="52"/>
      <c r="C58" s="53"/>
      <c r="D58" s="66"/>
      <c r="E58" s="73"/>
      <c r="F58" s="73"/>
      <c r="G58" s="73"/>
      <c r="H58" s="73"/>
      <c r="I58" s="73"/>
      <c r="J58" s="67"/>
      <c r="K58" s="20"/>
      <c r="L58" s="21"/>
      <c r="M58" s="264"/>
      <c r="N58" s="265"/>
      <c r="O58" s="266"/>
      <c r="P58" s="251"/>
    </row>
    <row r="59" spans="1:16" ht="17.100000000000001" customHeight="1">
      <c r="A59" s="19"/>
      <c r="B59" s="52"/>
      <c r="C59" s="53"/>
      <c r="D59" s="66"/>
      <c r="E59" s="73"/>
      <c r="F59" s="73"/>
      <c r="G59" s="73"/>
      <c r="H59" s="73"/>
      <c r="I59" s="73"/>
      <c r="J59" s="67"/>
      <c r="K59" s="20"/>
      <c r="L59" s="21"/>
      <c r="M59" s="264"/>
      <c r="N59" s="265"/>
      <c r="O59" s="266"/>
      <c r="P59" s="251"/>
    </row>
    <row r="60" spans="1:16" ht="17.100000000000001" customHeight="1">
      <c r="A60" s="19"/>
      <c r="B60" s="52"/>
      <c r="C60" s="53"/>
      <c r="D60" s="66"/>
      <c r="E60" s="73"/>
      <c r="F60" s="73"/>
      <c r="G60" s="73"/>
      <c r="H60" s="73"/>
      <c r="I60" s="73"/>
      <c r="J60" s="67"/>
      <c r="K60" s="20"/>
      <c r="L60" s="21"/>
      <c r="M60" s="264"/>
      <c r="N60" s="265"/>
      <c r="O60" s="266"/>
      <c r="P60" s="251"/>
    </row>
    <row r="61" spans="1:16" ht="17.100000000000001" customHeight="1">
      <c r="A61" s="19"/>
      <c r="B61" s="52"/>
      <c r="C61" s="53"/>
      <c r="D61" s="66"/>
      <c r="E61" s="73"/>
      <c r="F61" s="73"/>
      <c r="G61" s="73"/>
      <c r="H61" s="73"/>
      <c r="I61" s="73"/>
      <c r="J61" s="67"/>
      <c r="K61" s="20"/>
      <c r="L61" s="21"/>
      <c r="M61" s="264"/>
      <c r="N61" s="265"/>
      <c r="O61" s="266"/>
      <c r="P61" s="251"/>
    </row>
    <row r="62" spans="1:16" ht="17.100000000000001" customHeight="1">
      <c r="A62" s="19"/>
      <c r="B62" s="52"/>
      <c r="C62" s="53"/>
      <c r="D62" s="66"/>
      <c r="E62" s="73"/>
      <c r="F62" s="73"/>
      <c r="G62" s="73"/>
      <c r="H62" s="73"/>
      <c r="I62" s="73"/>
      <c r="J62" s="67"/>
      <c r="K62" s="20"/>
      <c r="L62" s="21"/>
      <c r="M62" s="264"/>
      <c r="N62" s="265"/>
      <c r="O62" s="266"/>
      <c r="P62" s="251"/>
    </row>
    <row r="63" spans="1:16" ht="17.100000000000001" customHeight="1">
      <c r="A63" s="19"/>
      <c r="B63" s="52"/>
      <c r="C63" s="53"/>
      <c r="D63" s="66"/>
      <c r="E63" s="73"/>
      <c r="F63" s="73"/>
      <c r="G63" s="73"/>
      <c r="H63" s="73"/>
      <c r="I63" s="73"/>
      <c r="J63" s="67"/>
      <c r="K63" s="20"/>
      <c r="L63" s="21"/>
      <c r="M63" s="264"/>
      <c r="N63" s="265"/>
      <c r="O63" s="266"/>
      <c r="P63" s="251"/>
    </row>
    <row r="64" spans="1:16" ht="17.100000000000001" customHeight="1">
      <c r="A64" s="19"/>
      <c r="B64" s="52"/>
      <c r="C64" s="53"/>
      <c r="D64" s="66"/>
      <c r="E64" s="73"/>
      <c r="F64" s="73"/>
      <c r="G64" s="73"/>
      <c r="H64" s="73"/>
      <c r="I64" s="73"/>
      <c r="J64" s="67"/>
      <c r="K64" s="20"/>
      <c r="L64" s="21"/>
      <c r="M64" s="264"/>
      <c r="N64" s="265"/>
      <c r="O64" s="266"/>
      <c r="P64" s="251"/>
    </row>
    <row r="65" spans="1:16" ht="17.100000000000001" customHeight="1">
      <c r="A65" s="19"/>
      <c r="B65" s="52"/>
      <c r="C65" s="53"/>
      <c r="D65" s="66"/>
      <c r="E65" s="73"/>
      <c r="F65" s="73"/>
      <c r="G65" s="73"/>
      <c r="H65" s="73"/>
      <c r="I65" s="73"/>
      <c r="J65" s="67"/>
      <c r="K65" s="20"/>
      <c r="L65" s="21"/>
      <c r="M65" s="264"/>
      <c r="N65" s="265"/>
      <c r="O65" s="266"/>
      <c r="P65" s="251"/>
    </row>
    <row r="66" spans="1:16" ht="17.100000000000001" customHeight="1">
      <c r="A66" s="19"/>
      <c r="B66" s="52"/>
      <c r="C66" s="53"/>
      <c r="D66" s="66"/>
      <c r="E66" s="73"/>
      <c r="F66" s="73"/>
      <c r="G66" s="73"/>
      <c r="H66" s="73"/>
      <c r="I66" s="73"/>
      <c r="J66" s="67"/>
      <c r="K66" s="20"/>
      <c r="L66" s="21"/>
      <c r="M66" s="264"/>
      <c r="N66" s="265"/>
      <c r="O66" s="266"/>
      <c r="P66" s="251"/>
    </row>
    <row r="67" spans="1:16" ht="17.100000000000001" customHeight="1">
      <c r="A67" s="19"/>
      <c r="B67" s="52"/>
      <c r="C67" s="53"/>
      <c r="D67" s="66"/>
      <c r="E67" s="73"/>
      <c r="F67" s="73"/>
      <c r="G67" s="73"/>
      <c r="H67" s="73"/>
      <c r="I67" s="73"/>
      <c r="J67" s="67"/>
      <c r="K67" s="20"/>
      <c r="L67" s="21"/>
      <c r="M67" s="264"/>
      <c r="N67" s="265"/>
      <c r="O67" s="266"/>
      <c r="P67" s="251"/>
    </row>
    <row r="68" spans="1:16" ht="17.100000000000001" customHeight="1">
      <c r="A68" s="19"/>
      <c r="B68" s="52"/>
      <c r="C68" s="53"/>
      <c r="D68" s="66"/>
      <c r="E68" s="73"/>
      <c r="F68" s="73"/>
      <c r="G68" s="73"/>
      <c r="H68" s="73"/>
      <c r="I68" s="73"/>
      <c r="J68" s="67"/>
      <c r="K68" s="20"/>
      <c r="L68" s="21"/>
      <c r="M68" s="264"/>
      <c r="N68" s="265"/>
      <c r="O68" s="266"/>
      <c r="P68" s="251"/>
    </row>
    <row r="69" spans="1:16" ht="17.100000000000001" customHeight="1" thickBot="1">
      <c r="A69" s="19"/>
      <c r="B69" s="150"/>
      <c r="C69" s="151"/>
      <c r="D69" s="150"/>
      <c r="E69" s="152"/>
      <c r="F69" s="152"/>
      <c r="G69" s="152"/>
      <c r="H69" s="152"/>
      <c r="I69" s="152"/>
      <c r="J69" s="151"/>
      <c r="K69" s="153"/>
      <c r="L69" s="154"/>
      <c r="M69" s="267"/>
      <c r="N69" s="268"/>
      <c r="O69" s="269"/>
      <c r="P69" s="251"/>
    </row>
    <row r="70" spans="1:16" ht="36" customHeight="1" thickTop="1" thickBot="1">
      <c r="A70" s="34" t="s">
        <v>150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80"/>
    </row>
    <row r="71" spans="1:16" ht="17.100000000000001" customHeight="1" thickTop="1" thickBo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</row>
    <row r="72" spans="1:16" ht="36" customHeight="1" thickTop="1" thickBot="1">
      <c r="A72" s="516">
        <f>+'pg1'!A74+1</f>
        <v>124</v>
      </c>
      <c r="B72" s="517"/>
      <c r="C72" s="517"/>
      <c r="D72" s="517"/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8"/>
    </row>
    <row r="73" spans="1:16" ht="15.75" thickTop="1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 ht="39.950000000000003" customHeight="1">
      <c r="A74" s="536"/>
      <c r="B74" s="501"/>
      <c r="C74" s="188"/>
      <c r="D74" s="188"/>
      <c r="E74" s="189"/>
      <c r="F74" s="190"/>
      <c r="G74" s="189"/>
      <c r="H74" s="190"/>
      <c r="I74" s="189"/>
      <c r="J74" s="188"/>
      <c r="K74" s="536"/>
      <c r="L74" s="502"/>
      <c r="M74" s="501"/>
      <c r="N74" s="190"/>
      <c r="O74" s="536"/>
      <c r="P74" s="501"/>
    </row>
    <row r="75" spans="1:16" ht="18">
      <c r="A75" s="535" t="s">
        <v>253</v>
      </c>
      <c r="B75" s="535"/>
      <c r="C75" s="191"/>
      <c r="D75" s="191"/>
      <c r="E75" s="192" t="s">
        <v>254</v>
      </c>
      <c r="F75" s="191"/>
      <c r="G75" s="192" t="s">
        <v>255</v>
      </c>
      <c r="H75" s="191"/>
      <c r="I75" s="192" t="s">
        <v>256</v>
      </c>
      <c r="J75" s="191"/>
      <c r="K75" s="535" t="s">
        <v>254</v>
      </c>
      <c r="L75" s="535"/>
      <c r="M75" s="535"/>
      <c r="N75" s="191"/>
      <c r="O75" s="535" t="s">
        <v>255</v>
      </c>
      <c r="P75" s="535"/>
    </row>
    <row r="76" spans="1:16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</row>
    <row r="99" spans="1:16">
      <c r="A99" s="188"/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</row>
    <row r="100" spans="1:16">
      <c r="A100" s="188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</row>
    <row r="101" spans="1:16">
      <c r="A101" s="188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</row>
    <row r="102" spans="1:16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</row>
    <row r="103" spans="1:16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</row>
    <row r="104" spans="1:16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</row>
    <row r="105" spans="1:16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</row>
    <row r="106" spans="1:16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</row>
    <row r="107" spans="1:16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</row>
    <row r="108" spans="1:16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</row>
    <row r="109" spans="1:16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</row>
    <row r="110" spans="1:16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</row>
    <row r="111" spans="1:16">
      <c r="A111" s="188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</row>
    <row r="112" spans="1:16">
      <c r="A112" s="188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</row>
    <row r="113" spans="1:16">
      <c r="A113" s="18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</row>
    <row r="114" spans="1:16">
      <c r="A114" s="188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</row>
    <row r="115" spans="1:16">
      <c r="A115" s="188"/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</row>
    <row r="116" spans="1:16">
      <c r="A116" s="188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</row>
    <row r="117" spans="1:16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</row>
    <row r="118" spans="1:16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</row>
    <row r="119" spans="1:16">
      <c r="A119" s="18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</row>
    <row r="120" spans="1:16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16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</row>
    <row r="122" spans="1:16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</row>
    <row r="123" spans="1:16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</row>
    <row r="124" spans="1:16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</row>
    <row r="125" spans="1:16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</row>
    <row r="126" spans="1:16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</row>
    <row r="127" spans="1:16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</row>
    <row r="128" spans="1:16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</row>
    <row r="129" spans="1:16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</row>
    <row r="130" spans="1:16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</row>
    <row r="131" spans="1:16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</row>
    <row r="132" spans="1:16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</row>
    <row r="133" spans="1:16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</row>
    <row r="134" spans="1:16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</row>
    <row r="135" spans="1:16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</row>
    <row r="136" spans="1:16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</row>
    <row r="137" spans="1:16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</row>
    <row r="138" spans="1:16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</row>
    <row r="139" spans="1:16">
      <c r="A139" s="188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</row>
    <row r="140" spans="1:16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</row>
    <row r="141" spans="1:16">
      <c r="A141" s="188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</row>
    <row r="142" spans="1:16">
      <c r="A142" s="188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</row>
    <row r="143" spans="1:16">
      <c r="A143" s="188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</row>
    <row r="144" spans="1:16">
      <c r="A144" s="18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</row>
    <row r="145" spans="1:16">
      <c r="A145" s="188"/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</row>
    <row r="146" spans="1:16">
      <c r="A146" s="188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</row>
    <row r="147" spans="1:16">
      <c r="A147" s="188"/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</row>
    <row r="148" spans="1:16">
      <c r="A148" s="188"/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</row>
    <row r="149" spans="1:16">
      <c r="A149" s="188"/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16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</row>
    <row r="151" spans="1:16">
      <c r="A151" s="188"/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</row>
    <row r="152" spans="1:16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</row>
    <row r="153" spans="1:16">
      <c r="A153" s="188"/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</row>
    <row r="154" spans="1:16">
      <c r="A154" s="188"/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</row>
    <row r="155" spans="1:16">
      <c r="A155" s="188"/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</row>
    <row r="156" spans="1:16">
      <c r="A156" s="188"/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</row>
    <row r="157" spans="1:16">
      <c r="A157" s="188"/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</row>
    <row r="158" spans="1:16">
      <c r="A158" s="188"/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</row>
    <row r="159" spans="1:16">
      <c r="A159" s="188"/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</row>
    <row r="160" spans="1:16">
      <c r="A160" s="188"/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</row>
    <row r="161" spans="1:16">
      <c r="A161" s="188"/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</row>
    <row r="162" spans="1:16">
      <c r="A162" s="188"/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</row>
    <row r="163" spans="1:16">
      <c r="A163" s="188"/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</row>
    <row r="164" spans="1:16">
      <c r="A164" s="188"/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</row>
    <row r="165" spans="1:16">
      <c r="A165" s="188"/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</row>
    <row r="166" spans="1:16">
      <c r="A166" s="188"/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</row>
    <row r="167" spans="1:16">
      <c r="A167" s="188"/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</row>
    <row r="168" spans="1:16">
      <c r="A168" s="188"/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</row>
    <row r="169" spans="1:16">
      <c r="A169" s="188"/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</row>
    <row r="170" spans="1:16">
      <c r="A170" s="188"/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</row>
    <row r="171" spans="1:16">
      <c r="A171" s="188"/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</row>
    <row r="172" spans="1:16">
      <c r="A172" s="188"/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</row>
    <row r="173" spans="1:16">
      <c r="A173" s="188"/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</row>
    <row r="174" spans="1:16">
      <c r="A174" s="188"/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</row>
    <row r="175" spans="1:16">
      <c r="A175" s="188"/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</row>
    <row r="176" spans="1:16">
      <c r="A176" s="188"/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</row>
    <row r="177" spans="1:16">
      <c r="A177" s="188"/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</row>
    <row r="178" spans="1:16">
      <c r="A178" s="188"/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16">
      <c r="A179" s="188"/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</row>
    <row r="180" spans="1:16">
      <c r="A180" s="188"/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</row>
    <row r="181" spans="1:16">
      <c r="A181" s="188"/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</row>
    <row r="182" spans="1:16">
      <c r="A182" s="188"/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</row>
    <row r="183" spans="1:16">
      <c r="A183" s="188"/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</row>
    <row r="184" spans="1:16">
      <c r="A184" s="188"/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</row>
    <row r="185" spans="1:16">
      <c r="A185" s="188"/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</row>
    <row r="186" spans="1:16">
      <c r="A186" s="188"/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</row>
    <row r="187" spans="1:16">
      <c r="A187" s="188"/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</row>
    <row r="188" spans="1:16">
      <c r="A188" s="188"/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</row>
    <row r="189" spans="1:16">
      <c r="A189" s="188"/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</row>
    <row r="190" spans="1:16">
      <c r="A190" s="188"/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</row>
    <row r="191" spans="1:16">
      <c r="A191" s="188"/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</row>
    <row r="192" spans="1:16">
      <c r="A192" s="188"/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</row>
    <row r="193" spans="1:16">
      <c r="A193" s="188"/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</row>
    <row r="194" spans="1:16">
      <c r="A194" s="188"/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</row>
    <row r="195" spans="1:16">
      <c r="A195" s="188"/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</row>
    <row r="196" spans="1:16">
      <c r="A196" s="188"/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</row>
    <row r="197" spans="1:16">
      <c r="A197" s="188"/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</row>
    <row r="198" spans="1:16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</row>
    <row r="199" spans="1:16">
      <c r="A199" s="188"/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</row>
    <row r="200" spans="1:16">
      <c r="A200" s="188"/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</row>
    <row r="201" spans="1:16">
      <c r="A201" s="188"/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</row>
    <row r="202" spans="1:16">
      <c r="A202" s="188"/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</row>
    <row r="203" spans="1:16">
      <c r="A203" s="188"/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</row>
    <row r="204" spans="1:16">
      <c r="A204" s="188"/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</row>
    <row r="205" spans="1:16">
      <c r="A205" s="188"/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</row>
    <row r="206" spans="1:16">
      <c r="A206" s="188"/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</row>
    <row r="207" spans="1:16">
      <c r="A207" s="188"/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16">
      <c r="A208" s="188"/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</row>
    <row r="209" spans="1:16">
      <c r="A209" s="188"/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</row>
    <row r="210" spans="1:16">
      <c r="A210" s="188"/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</row>
    <row r="211" spans="1:16">
      <c r="A211" s="188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</row>
    <row r="212" spans="1:16">
      <c r="A212" s="188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</row>
    <row r="213" spans="1:16">
      <c r="A213" s="188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</row>
    <row r="214" spans="1:16">
      <c r="A214" s="188"/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</row>
    <row r="215" spans="1:16">
      <c r="A215" s="188"/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</row>
    <row r="216" spans="1:16">
      <c r="A216" s="188"/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</row>
    <row r="217" spans="1:16">
      <c r="A217" s="188"/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</row>
    <row r="218" spans="1:16">
      <c r="A218" s="188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</row>
    <row r="219" spans="1:16">
      <c r="A219" s="188"/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</row>
    <row r="220" spans="1:16">
      <c r="A220" s="188"/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</row>
    <row r="221" spans="1:16">
      <c r="A221" s="188"/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</row>
    <row r="222" spans="1:16">
      <c r="A222" s="188"/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</row>
    <row r="223" spans="1:16">
      <c r="A223" s="188"/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</row>
    <row r="224" spans="1:16">
      <c r="A224" s="188"/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</row>
    <row r="225" spans="1:16">
      <c r="A225" s="188"/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</row>
    <row r="226" spans="1:16">
      <c r="A226" s="188"/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</row>
    <row r="227" spans="1:16">
      <c r="A227" s="188"/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</row>
    <row r="228" spans="1:16">
      <c r="A228" s="188"/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</row>
    <row r="229" spans="1:16">
      <c r="A229" s="188"/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</row>
    <row r="230" spans="1:16">
      <c r="A230" s="188"/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</row>
    <row r="231" spans="1:16">
      <c r="A231" s="188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</row>
    <row r="232" spans="1:16">
      <c r="A232" s="188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</row>
    <row r="233" spans="1:16">
      <c r="A233" s="188"/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</row>
    <row r="234" spans="1:16">
      <c r="A234" s="188"/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</row>
    <row r="235" spans="1:16">
      <c r="A235" s="188"/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</row>
    <row r="236" spans="1:16">
      <c r="A236" s="188"/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16">
      <c r="A237" s="188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</row>
    <row r="238" spans="1:16">
      <c r="A238" s="188"/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</row>
    <row r="239" spans="1:16">
      <c r="A239" s="188"/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</row>
    <row r="240" spans="1:16">
      <c r="A240" s="188"/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</row>
    <row r="241" spans="1:16">
      <c r="A241" s="188"/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</row>
    <row r="242" spans="1:16">
      <c r="A242" s="188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</row>
    <row r="243" spans="1:16">
      <c r="A243" s="188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</row>
    <row r="244" spans="1:16">
      <c r="A244" s="188"/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</row>
    <row r="245" spans="1:16">
      <c r="A245" s="188"/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</row>
    <row r="246" spans="1:16">
      <c r="A246" s="188"/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</row>
    <row r="247" spans="1:16">
      <c r="A247" s="188"/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</row>
    <row r="248" spans="1:16">
      <c r="A248" s="188"/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</row>
    <row r="249" spans="1:16">
      <c r="A249" s="188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  <c r="M249" s="188"/>
      <c r="N249" s="188"/>
      <c r="O249" s="188"/>
      <c r="P249" s="188"/>
    </row>
    <row r="250" spans="1:16">
      <c r="A250" s="188"/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</row>
    <row r="251" spans="1:16">
      <c r="A251" s="188"/>
      <c r="B251" s="188"/>
      <c r="C251" s="188"/>
      <c r="D251" s="188"/>
      <c r="E251" s="188"/>
      <c r="F251" s="188"/>
      <c r="G251" s="188"/>
      <c r="H251" s="188"/>
      <c r="I251" s="188"/>
      <c r="J251" s="188"/>
      <c r="K251" s="188"/>
      <c r="L251" s="188"/>
      <c r="M251" s="188"/>
      <c r="N251" s="188"/>
      <c r="O251" s="188"/>
      <c r="P251" s="188"/>
    </row>
    <row r="252" spans="1:16">
      <c r="A252" s="188"/>
      <c r="B252" s="188"/>
      <c r="C252" s="188"/>
      <c r="D252" s="188"/>
      <c r="E252" s="188"/>
      <c r="F252" s="188"/>
      <c r="G252" s="188"/>
      <c r="H252" s="188"/>
      <c r="I252" s="188"/>
      <c r="J252" s="188"/>
      <c r="K252" s="188"/>
      <c r="L252" s="188"/>
      <c r="M252" s="188"/>
      <c r="N252" s="188"/>
      <c r="O252" s="188"/>
      <c r="P252" s="188"/>
    </row>
    <row r="253" spans="1:16">
      <c r="A253" s="188"/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 s="188"/>
    </row>
    <row r="254" spans="1:16">
      <c r="A254" s="188"/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88"/>
      <c r="P254" s="188"/>
    </row>
    <row r="255" spans="1:16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88"/>
      <c r="P255" s="188"/>
    </row>
    <row r="256" spans="1:16">
      <c r="A256" s="188"/>
      <c r="B256" s="188"/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88"/>
      <c r="P256" s="188"/>
    </row>
    <row r="257" spans="1:16">
      <c r="A257" s="188"/>
      <c r="B257" s="188"/>
      <c r="C257" s="188"/>
      <c r="D257" s="188"/>
      <c r="E257" s="188"/>
      <c r="F257" s="188"/>
      <c r="G257" s="188"/>
      <c r="H257" s="188"/>
      <c r="I257" s="188"/>
      <c r="J257" s="188"/>
      <c r="K257" s="188"/>
      <c r="L257" s="188"/>
      <c r="M257" s="188"/>
      <c r="N257" s="188"/>
      <c r="O257" s="188"/>
      <c r="P257" s="188"/>
    </row>
    <row r="258" spans="1:16">
      <c r="A258" s="188"/>
      <c r="B258" s="188"/>
      <c r="C258" s="188"/>
      <c r="D258" s="188"/>
      <c r="E258" s="188"/>
      <c r="F258" s="188"/>
      <c r="G258" s="188"/>
      <c r="H258" s="188"/>
      <c r="I258" s="188"/>
      <c r="J258" s="188"/>
      <c r="K258" s="188"/>
      <c r="L258" s="188"/>
      <c r="M258" s="188"/>
      <c r="N258" s="188"/>
      <c r="O258" s="188"/>
      <c r="P258" s="188"/>
    </row>
    <row r="259" spans="1:16">
      <c r="A259" s="188"/>
      <c r="B259" s="188"/>
      <c r="C259" s="188"/>
      <c r="D259" s="188"/>
      <c r="E259" s="188"/>
      <c r="F259" s="188"/>
      <c r="G259" s="188"/>
      <c r="H259" s="188"/>
      <c r="I259" s="188"/>
      <c r="J259" s="188"/>
      <c r="K259" s="188"/>
      <c r="L259" s="188"/>
      <c r="M259" s="188"/>
      <c r="N259" s="188"/>
      <c r="O259" s="188"/>
      <c r="P259" s="188"/>
    </row>
    <row r="260" spans="1:16">
      <c r="A260" s="188"/>
      <c r="B260" s="188"/>
      <c r="C260" s="188"/>
      <c r="D260" s="188"/>
      <c r="E260" s="188"/>
      <c r="F260" s="188"/>
      <c r="G260" s="188"/>
      <c r="H260" s="188"/>
      <c r="I260" s="188"/>
      <c r="J260" s="188"/>
      <c r="K260" s="188"/>
      <c r="L260" s="188"/>
      <c r="M260" s="188"/>
      <c r="N260" s="188"/>
      <c r="O260" s="188"/>
      <c r="P260" s="188"/>
    </row>
    <row r="261" spans="1:16">
      <c r="A261" s="188"/>
      <c r="B261" s="188"/>
      <c r="C261" s="188"/>
      <c r="D261" s="188"/>
      <c r="E261" s="188"/>
      <c r="F261" s="188"/>
      <c r="G261" s="188"/>
      <c r="H261" s="188"/>
      <c r="I261" s="188"/>
      <c r="J261" s="188"/>
      <c r="K261" s="188"/>
      <c r="L261" s="188"/>
      <c r="M261" s="188"/>
      <c r="N261" s="188"/>
      <c r="O261" s="188"/>
      <c r="P261" s="188"/>
    </row>
    <row r="262" spans="1:16">
      <c r="A262" s="188"/>
      <c r="B262" s="188"/>
      <c r="C262" s="188"/>
      <c r="D262" s="188"/>
      <c r="E262" s="188"/>
      <c r="F262" s="188"/>
      <c r="G262" s="188"/>
      <c r="H262" s="188"/>
      <c r="I262" s="188"/>
      <c r="J262" s="188"/>
      <c r="K262" s="188"/>
      <c r="L262" s="188"/>
      <c r="M262" s="188"/>
      <c r="N262" s="188"/>
      <c r="O262" s="188"/>
      <c r="P262" s="188"/>
    </row>
    <row r="263" spans="1:16">
      <c r="A263" s="188"/>
      <c r="B263" s="188"/>
      <c r="C263" s="188"/>
      <c r="D263" s="188"/>
      <c r="E263" s="188"/>
      <c r="F263" s="188"/>
      <c r="G263" s="188"/>
      <c r="H263" s="188"/>
      <c r="I263" s="188"/>
      <c r="J263" s="188"/>
      <c r="K263" s="188"/>
      <c r="L263" s="188"/>
      <c r="M263" s="188"/>
      <c r="N263" s="188"/>
      <c r="O263" s="188"/>
      <c r="P263" s="188"/>
    </row>
    <row r="264" spans="1:16">
      <c r="A264" s="188"/>
      <c r="B264" s="188"/>
      <c r="C264" s="188"/>
      <c r="D264" s="188"/>
      <c r="E264" s="188"/>
      <c r="F264" s="188"/>
      <c r="G264" s="188"/>
      <c r="H264" s="188"/>
      <c r="I264" s="188"/>
      <c r="J264" s="188"/>
      <c r="K264" s="188"/>
      <c r="L264" s="188"/>
      <c r="M264" s="188"/>
      <c r="N264" s="188"/>
      <c r="O264" s="188"/>
      <c r="P264" s="188"/>
    </row>
    <row r="265" spans="1:16">
      <c r="A265" s="188"/>
      <c r="B265" s="188"/>
      <c r="C265" s="188"/>
      <c r="D265" s="188"/>
      <c r="E265" s="188"/>
      <c r="F265" s="188"/>
      <c r="G265" s="188"/>
      <c r="H265" s="188"/>
      <c r="I265" s="188"/>
      <c r="J265" s="188"/>
      <c r="K265" s="188"/>
      <c r="L265" s="188"/>
      <c r="M265" s="188"/>
      <c r="N265" s="188"/>
      <c r="O265" s="188"/>
      <c r="P265" s="188"/>
    </row>
    <row r="266" spans="1:16">
      <c r="A266" s="188"/>
      <c r="B266" s="188"/>
      <c r="C266" s="188"/>
      <c r="D266" s="188"/>
      <c r="E266" s="188"/>
      <c r="F266" s="188"/>
      <c r="G266" s="188"/>
      <c r="H266" s="188"/>
      <c r="I266" s="188"/>
      <c r="J266" s="188"/>
      <c r="K266" s="188"/>
      <c r="L266" s="188"/>
      <c r="M266" s="188"/>
      <c r="N266" s="188"/>
      <c r="O266" s="188"/>
      <c r="P266" s="188"/>
    </row>
    <row r="267" spans="1:16">
      <c r="A267" s="188"/>
      <c r="B267" s="188"/>
      <c r="C267" s="188"/>
      <c r="D267" s="188"/>
      <c r="E267" s="188"/>
      <c r="F267" s="188"/>
      <c r="G267" s="188"/>
      <c r="H267" s="188"/>
      <c r="I267" s="188"/>
      <c r="J267" s="188"/>
      <c r="K267" s="188"/>
      <c r="L267" s="188"/>
      <c r="M267" s="188"/>
      <c r="N267" s="188"/>
      <c r="O267" s="188"/>
      <c r="P267" s="188"/>
    </row>
    <row r="268" spans="1:16">
      <c r="A268" s="188"/>
      <c r="B268" s="188"/>
      <c r="C268" s="188"/>
      <c r="D268" s="188"/>
      <c r="E268" s="188"/>
      <c r="F268" s="188"/>
      <c r="G268" s="188"/>
      <c r="H268" s="188"/>
      <c r="I268" s="188"/>
      <c r="J268" s="188"/>
      <c r="K268" s="188"/>
      <c r="L268" s="188"/>
      <c r="M268" s="188"/>
      <c r="N268" s="188"/>
      <c r="O268" s="188"/>
      <c r="P268" s="188"/>
    </row>
    <row r="269" spans="1:16">
      <c r="A269" s="188"/>
      <c r="B269" s="188"/>
      <c r="C269" s="188"/>
      <c r="D269" s="188"/>
      <c r="E269" s="188"/>
      <c r="F269" s="188"/>
      <c r="G269" s="188"/>
      <c r="H269" s="188"/>
      <c r="I269" s="188"/>
      <c r="J269" s="188"/>
      <c r="K269" s="188"/>
      <c r="L269" s="188"/>
      <c r="M269" s="188"/>
      <c r="N269" s="188"/>
      <c r="O269" s="188"/>
      <c r="P269" s="188"/>
    </row>
    <row r="270" spans="1:16">
      <c r="A270" s="188"/>
      <c r="B270" s="188"/>
      <c r="C270" s="188"/>
      <c r="D270" s="188"/>
      <c r="E270" s="188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</row>
    <row r="271" spans="1:16">
      <c r="A271" s="188"/>
      <c r="B271" s="188"/>
      <c r="C271" s="188"/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</row>
    <row r="272" spans="1:16">
      <c r="A272" s="188"/>
      <c r="B272" s="188"/>
      <c r="C272" s="188"/>
      <c r="D272" s="188"/>
      <c r="E272" s="188"/>
      <c r="F272" s="188"/>
      <c r="G272" s="188"/>
      <c r="H272" s="188"/>
      <c r="I272" s="188"/>
      <c r="J272" s="188"/>
      <c r="K272" s="188"/>
      <c r="L272" s="188"/>
      <c r="M272" s="188"/>
      <c r="N272" s="188"/>
      <c r="O272" s="188"/>
      <c r="P272" s="188"/>
    </row>
    <row r="273" spans="1:16">
      <c r="A273" s="188"/>
      <c r="B273" s="188"/>
      <c r="C273" s="188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8"/>
      <c r="P273" s="188"/>
    </row>
    <row r="274" spans="1:16">
      <c r="A274" s="188"/>
      <c r="B274" s="188"/>
      <c r="C274" s="188"/>
      <c r="D274" s="188"/>
      <c r="E274" s="188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</row>
    <row r="275" spans="1:16">
      <c r="A275" s="188"/>
      <c r="B275" s="188"/>
      <c r="C275" s="188"/>
      <c r="D275" s="188"/>
      <c r="E275" s="188"/>
      <c r="F275" s="188"/>
      <c r="G275" s="188"/>
      <c r="H275" s="188"/>
      <c r="I275" s="188"/>
      <c r="J275" s="188"/>
      <c r="K275" s="188"/>
      <c r="L275" s="188"/>
      <c r="M275" s="188"/>
      <c r="N275" s="188"/>
      <c r="O275" s="188"/>
      <c r="P275" s="188"/>
    </row>
    <row r="276" spans="1:16">
      <c r="A276" s="188"/>
      <c r="B276" s="188"/>
      <c r="C276" s="188"/>
      <c r="D276" s="188"/>
      <c r="E276" s="188"/>
      <c r="F276" s="188"/>
      <c r="G276" s="188"/>
      <c r="H276" s="188"/>
      <c r="I276" s="188"/>
      <c r="J276" s="188"/>
      <c r="K276" s="188"/>
      <c r="L276" s="188"/>
      <c r="M276" s="188"/>
      <c r="N276" s="188"/>
      <c r="O276" s="188"/>
      <c r="P276" s="188"/>
    </row>
    <row r="277" spans="1:16">
      <c r="A277" s="188"/>
      <c r="B277" s="188"/>
      <c r="C277" s="188"/>
      <c r="D277" s="188"/>
      <c r="E277" s="188"/>
      <c r="F277" s="188"/>
      <c r="G277" s="188"/>
      <c r="H277" s="188"/>
      <c r="I277" s="188"/>
      <c r="J277" s="188"/>
      <c r="K277" s="188"/>
      <c r="L277" s="188"/>
      <c r="M277" s="188"/>
      <c r="N277" s="188"/>
      <c r="O277" s="188"/>
      <c r="P277" s="188"/>
    </row>
    <row r="278" spans="1:16">
      <c r="A278" s="188"/>
      <c r="B278" s="188"/>
      <c r="C278" s="188"/>
      <c r="D278" s="188"/>
      <c r="E278" s="188"/>
      <c r="F278" s="188"/>
      <c r="G278" s="188"/>
      <c r="H278" s="188"/>
      <c r="I278" s="188"/>
      <c r="J278" s="188"/>
      <c r="K278" s="188"/>
      <c r="L278" s="188"/>
      <c r="M278" s="188"/>
      <c r="N278" s="188"/>
      <c r="O278" s="188"/>
      <c r="P278" s="188"/>
    </row>
    <row r="279" spans="1:16">
      <c r="A279" s="188"/>
      <c r="B279" s="188"/>
      <c r="C279" s="188"/>
      <c r="D279" s="188"/>
      <c r="E279" s="188"/>
      <c r="F279" s="188"/>
      <c r="G279" s="188"/>
      <c r="H279" s="188"/>
      <c r="I279" s="188"/>
      <c r="J279" s="188"/>
      <c r="K279" s="188"/>
      <c r="L279" s="188"/>
      <c r="M279" s="188"/>
      <c r="N279" s="188"/>
      <c r="O279" s="188"/>
      <c r="P279" s="188"/>
    </row>
    <row r="280" spans="1:16">
      <c r="A280" s="188"/>
      <c r="B280" s="188"/>
      <c r="C280" s="188"/>
      <c r="D280" s="188"/>
      <c r="E280" s="188"/>
      <c r="F280" s="188"/>
      <c r="G280" s="188"/>
      <c r="H280" s="188"/>
      <c r="I280" s="188"/>
      <c r="J280" s="188"/>
      <c r="K280" s="188"/>
      <c r="L280" s="188"/>
      <c r="M280" s="188"/>
      <c r="N280" s="188"/>
      <c r="O280" s="188"/>
      <c r="P280" s="188"/>
    </row>
    <row r="281" spans="1:16">
      <c r="A281" s="188"/>
      <c r="B281" s="188"/>
      <c r="C281" s="188"/>
      <c r="D281" s="188"/>
      <c r="E281" s="188"/>
      <c r="F281" s="188"/>
      <c r="G281" s="188"/>
      <c r="H281" s="188"/>
      <c r="I281" s="188"/>
      <c r="J281" s="188"/>
      <c r="K281" s="188"/>
      <c r="L281" s="188"/>
      <c r="M281" s="188"/>
      <c r="N281" s="188"/>
      <c r="O281" s="188"/>
      <c r="P281" s="188"/>
    </row>
    <row r="282" spans="1:16">
      <c r="A282" s="188"/>
      <c r="B282" s="188"/>
      <c r="C282" s="188"/>
      <c r="D282" s="188"/>
      <c r="E282" s="188"/>
      <c r="F282" s="188"/>
      <c r="G282" s="188"/>
      <c r="H282" s="188"/>
      <c r="I282" s="188"/>
      <c r="J282" s="188"/>
      <c r="K282" s="188"/>
      <c r="L282" s="188"/>
      <c r="M282" s="188"/>
      <c r="N282" s="188"/>
      <c r="O282" s="188"/>
      <c r="P282" s="188"/>
    </row>
    <row r="283" spans="1:16">
      <c r="A283" s="188"/>
      <c r="B283" s="188"/>
      <c r="C283" s="188"/>
      <c r="D283" s="188"/>
      <c r="E283" s="188"/>
      <c r="F283" s="188"/>
      <c r="G283" s="188"/>
      <c r="H283" s="188"/>
      <c r="I283" s="188"/>
      <c r="J283" s="188"/>
      <c r="K283" s="188"/>
      <c r="L283" s="188"/>
      <c r="M283" s="188"/>
      <c r="N283" s="188"/>
      <c r="O283" s="188"/>
      <c r="P283" s="188"/>
    </row>
    <row r="284" spans="1:16">
      <c r="A284" s="188"/>
      <c r="B284" s="188"/>
      <c r="C284" s="188"/>
      <c r="D284" s="188"/>
      <c r="E284" s="188"/>
      <c r="F284" s="188"/>
      <c r="G284" s="188"/>
      <c r="H284" s="188"/>
      <c r="I284" s="188"/>
      <c r="J284" s="188"/>
      <c r="K284" s="188"/>
      <c r="L284" s="188"/>
      <c r="M284" s="188"/>
      <c r="N284" s="188"/>
      <c r="O284" s="188"/>
      <c r="P284" s="188"/>
    </row>
    <row r="285" spans="1:16">
      <c r="A285" s="188"/>
      <c r="B285" s="188"/>
      <c r="C285" s="188"/>
      <c r="D285" s="188"/>
      <c r="E285" s="188"/>
      <c r="F285" s="188"/>
      <c r="G285" s="188"/>
      <c r="H285" s="188"/>
      <c r="I285" s="188"/>
      <c r="J285" s="188"/>
      <c r="K285" s="188"/>
      <c r="L285" s="188"/>
      <c r="M285" s="188"/>
      <c r="N285" s="188"/>
      <c r="O285" s="188"/>
      <c r="P285" s="188"/>
    </row>
    <row r="286" spans="1:16">
      <c r="A286" s="188"/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  <c r="O286" s="188"/>
      <c r="P286" s="188"/>
    </row>
    <row r="287" spans="1:16">
      <c r="A287" s="188"/>
      <c r="B287" s="188"/>
      <c r="C287" s="188"/>
      <c r="D287" s="188"/>
      <c r="E287" s="188"/>
      <c r="F287" s="188"/>
      <c r="G287" s="188"/>
      <c r="H287" s="188"/>
      <c r="I287" s="188"/>
      <c r="J287" s="188"/>
      <c r="K287" s="188"/>
      <c r="L287" s="188"/>
      <c r="M287" s="188"/>
      <c r="N287" s="188"/>
      <c r="O287" s="188"/>
      <c r="P287" s="188"/>
    </row>
    <row r="288" spans="1:16">
      <c r="A288" s="188"/>
      <c r="B288" s="188"/>
      <c r="C288" s="188"/>
      <c r="D288" s="188"/>
      <c r="E288" s="188"/>
      <c r="F288" s="188"/>
      <c r="G288" s="188"/>
      <c r="H288" s="188"/>
      <c r="I288" s="188"/>
      <c r="J288" s="188"/>
      <c r="K288" s="188"/>
      <c r="L288" s="188"/>
      <c r="M288" s="188"/>
      <c r="N288" s="188"/>
      <c r="O288" s="188"/>
      <c r="P288" s="188"/>
    </row>
    <row r="289" spans="1:16">
      <c r="A289" s="188"/>
      <c r="B289" s="188"/>
      <c r="C289" s="188"/>
      <c r="D289" s="188"/>
      <c r="E289" s="188"/>
      <c r="F289" s="188"/>
      <c r="G289" s="188"/>
      <c r="H289" s="188"/>
      <c r="I289" s="188"/>
      <c r="J289" s="188"/>
      <c r="K289" s="188"/>
      <c r="L289" s="188"/>
      <c r="M289" s="188"/>
      <c r="N289" s="188"/>
      <c r="O289" s="188"/>
      <c r="P289" s="188"/>
    </row>
    <row r="290" spans="1:16">
      <c r="A290" s="188"/>
      <c r="B290" s="188"/>
      <c r="C290" s="188"/>
      <c r="D290" s="188"/>
      <c r="E290" s="188"/>
      <c r="F290" s="188"/>
      <c r="G290" s="188"/>
      <c r="H290" s="188"/>
      <c r="I290" s="188"/>
      <c r="J290" s="188"/>
      <c r="K290" s="188"/>
      <c r="L290" s="188"/>
      <c r="M290" s="188"/>
      <c r="N290" s="188"/>
      <c r="O290" s="188"/>
      <c r="P290" s="188"/>
    </row>
    <row r="291" spans="1:16">
      <c r="A291" s="188"/>
      <c r="B291" s="188"/>
      <c r="C291" s="188"/>
      <c r="D291" s="188"/>
      <c r="E291" s="188"/>
      <c r="F291" s="188"/>
      <c r="G291" s="188"/>
      <c r="H291" s="188"/>
      <c r="I291" s="188"/>
      <c r="J291" s="188"/>
      <c r="K291" s="188"/>
      <c r="L291" s="188"/>
      <c r="M291" s="188"/>
      <c r="N291" s="188"/>
      <c r="O291" s="188"/>
      <c r="P291" s="188"/>
    </row>
    <row r="292" spans="1:16">
      <c r="A292" s="188"/>
      <c r="B292" s="188"/>
      <c r="C292" s="188"/>
      <c r="D292" s="188"/>
      <c r="E292" s="188"/>
      <c r="F292" s="188"/>
      <c r="G292" s="188"/>
      <c r="H292" s="188"/>
      <c r="I292" s="188"/>
      <c r="J292" s="188"/>
      <c r="K292" s="188"/>
      <c r="L292" s="188"/>
      <c r="M292" s="188"/>
      <c r="N292" s="188"/>
      <c r="O292" s="188"/>
      <c r="P292" s="188"/>
    </row>
    <row r="293" spans="1:16">
      <c r="A293" s="188"/>
      <c r="B293" s="188"/>
      <c r="C293" s="188"/>
      <c r="D293" s="188"/>
      <c r="E293" s="188"/>
      <c r="F293" s="188"/>
      <c r="G293" s="188"/>
      <c r="H293" s="188"/>
      <c r="I293" s="188"/>
      <c r="J293" s="188"/>
      <c r="K293" s="188"/>
      <c r="L293" s="188"/>
      <c r="M293" s="188"/>
      <c r="N293" s="188"/>
      <c r="O293" s="188"/>
      <c r="P293" s="188"/>
    </row>
    <row r="294" spans="1:16">
      <c r="A294" s="188"/>
      <c r="B294" s="188"/>
      <c r="C294" s="188"/>
      <c r="D294" s="188"/>
      <c r="E294" s="188"/>
      <c r="F294" s="188"/>
      <c r="G294" s="188"/>
      <c r="H294" s="188"/>
      <c r="I294" s="188"/>
      <c r="J294" s="188"/>
      <c r="K294" s="188"/>
      <c r="L294" s="188"/>
      <c r="M294" s="188"/>
      <c r="N294" s="188"/>
      <c r="O294" s="188"/>
      <c r="P294" s="188"/>
    </row>
    <row r="295" spans="1:16">
      <c r="A295" s="188"/>
      <c r="B295" s="188"/>
      <c r="C295" s="188"/>
      <c r="D295" s="188"/>
      <c r="E295" s="188"/>
      <c r="F295" s="188"/>
      <c r="G295" s="188"/>
      <c r="H295" s="188"/>
      <c r="I295" s="188"/>
      <c r="J295" s="188"/>
      <c r="K295" s="188"/>
      <c r="L295" s="188"/>
      <c r="M295" s="188"/>
      <c r="N295" s="188"/>
      <c r="O295" s="188"/>
      <c r="P295" s="188"/>
    </row>
    <row r="296" spans="1:16">
      <c r="A296" s="188"/>
      <c r="B296" s="188"/>
      <c r="C296" s="188"/>
      <c r="D296" s="188"/>
      <c r="E296" s="188"/>
      <c r="F296" s="188"/>
      <c r="G296" s="188"/>
      <c r="H296" s="188"/>
      <c r="I296" s="188"/>
      <c r="J296" s="188"/>
      <c r="K296" s="188"/>
      <c r="L296" s="188"/>
      <c r="M296" s="188"/>
      <c r="N296" s="188"/>
      <c r="O296" s="188"/>
      <c r="P296" s="188"/>
    </row>
    <row r="297" spans="1:16">
      <c r="A297" s="188"/>
      <c r="B297" s="188"/>
      <c r="C297" s="188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</row>
    <row r="298" spans="1:16">
      <c r="A298" s="188"/>
      <c r="B298" s="188"/>
      <c r="C298" s="188"/>
      <c r="D298" s="188"/>
      <c r="E298" s="188"/>
      <c r="F298" s="188"/>
      <c r="G298" s="188"/>
      <c r="H298" s="188"/>
      <c r="I298" s="188"/>
      <c r="J298" s="188"/>
      <c r="K298" s="188"/>
      <c r="L298" s="188"/>
      <c r="M298" s="188"/>
      <c r="N298" s="188"/>
      <c r="O298" s="188"/>
      <c r="P298" s="188"/>
    </row>
    <row r="299" spans="1:16">
      <c r="A299" s="188"/>
      <c r="B299" s="188"/>
      <c r="C299" s="188"/>
      <c r="D299" s="188"/>
      <c r="E299" s="188"/>
      <c r="F299" s="188"/>
      <c r="G299" s="188"/>
      <c r="H299" s="188"/>
      <c r="I299" s="188"/>
      <c r="J299" s="188"/>
      <c r="K299" s="188"/>
      <c r="L299" s="188"/>
      <c r="M299" s="188"/>
      <c r="N299" s="188"/>
      <c r="O299" s="188"/>
      <c r="P299" s="188"/>
    </row>
    <row r="300" spans="1:16">
      <c r="A300" s="188"/>
      <c r="B300" s="188"/>
      <c r="C300" s="188"/>
      <c r="D300" s="188"/>
      <c r="E300" s="188"/>
      <c r="F300" s="188"/>
      <c r="G300" s="188"/>
      <c r="H300" s="188"/>
      <c r="I300" s="188"/>
      <c r="J300" s="188"/>
      <c r="K300" s="188"/>
      <c r="L300" s="188"/>
      <c r="M300" s="188"/>
      <c r="N300" s="188"/>
      <c r="O300" s="188"/>
      <c r="P300" s="188"/>
    </row>
    <row r="301" spans="1:16">
      <c r="A301" s="188"/>
      <c r="B301" s="188"/>
      <c r="C301" s="188"/>
      <c r="D301" s="188"/>
      <c r="E301" s="188"/>
      <c r="F301" s="188"/>
      <c r="G301" s="188"/>
      <c r="H301" s="188"/>
      <c r="I301" s="188"/>
      <c r="J301" s="188"/>
      <c r="K301" s="188"/>
      <c r="L301" s="188"/>
      <c r="M301" s="188"/>
      <c r="N301" s="188"/>
      <c r="O301" s="188"/>
      <c r="P301" s="188"/>
    </row>
    <row r="302" spans="1:16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  <c r="N302" s="188"/>
      <c r="O302" s="188"/>
      <c r="P302" s="188"/>
    </row>
    <row r="303" spans="1:16">
      <c r="A303" s="188"/>
      <c r="B303" s="188"/>
      <c r="C303" s="188"/>
      <c r="D303" s="188"/>
      <c r="E303" s="188"/>
      <c r="F303" s="188"/>
      <c r="G303" s="188"/>
      <c r="H303" s="188"/>
      <c r="I303" s="188"/>
      <c r="J303" s="188"/>
      <c r="K303" s="188"/>
      <c r="L303" s="188"/>
      <c r="M303" s="188"/>
      <c r="N303" s="188"/>
      <c r="O303" s="188"/>
      <c r="P303" s="188"/>
    </row>
    <row r="304" spans="1:16">
      <c r="A304" s="188"/>
      <c r="B304" s="188"/>
      <c r="C304" s="188"/>
      <c r="D304" s="188"/>
      <c r="E304" s="188"/>
      <c r="F304" s="188"/>
      <c r="G304" s="188"/>
      <c r="H304" s="188"/>
      <c r="I304" s="188"/>
      <c r="J304" s="188"/>
      <c r="K304" s="188"/>
      <c r="L304" s="188"/>
      <c r="M304" s="188"/>
      <c r="N304" s="188"/>
      <c r="O304" s="188"/>
      <c r="P304" s="188"/>
    </row>
    <row r="305" spans="1:16">
      <c r="A305" s="188"/>
      <c r="B305" s="188"/>
      <c r="C305" s="188"/>
      <c r="D305" s="188"/>
      <c r="E305" s="188"/>
      <c r="F305" s="188"/>
      <c r="G305" s="188"/>
      <c r="H305" s="188"/>
      <c r="I305" s="188"/>
      <c r="J305" s="188"/>
      <c r="K305" s="188"/>
      <c r="L305" s="188"/>
      <c r="M305" s="188"/>
      <c r="N305" s="188"/>
      <c r="O305" s="188"/>
      <c r="P305" s="188"/>
    </row>
    <row r="306" spans="1:16">
      <c r="A306" s="188"/>
      <c r="B306" s="188"/>
      <c r="C306" s="188"/>
      <c r="D306" s="188"/>
      <c r="E306" s="188"/>
      <c r="F306" s="188"/>
      <c r="G306" s="188"/>
      <c r="H306" s="188"/>
      <c r="I306" s="188"/>
      <c r="J306" s="188"/>
      <c r="K306" s="188"/>
      <c r="L306" s="188"/>
      <c r="M306" s="188"/>
      <c r="N306" s="188"/>
      <c r="O306" s="188"/>
      <c r="P306" s="188"/>
    </row>
    <row r="307" spans="1:16">
      <c r="A307" s="188"/>
      <c r="B307" s="188"/>
      <c r="C307" s="188"/>
      <c r="D307" s="188"/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  <c r="P307" s="188"/>
    </row>
    <row r="308" spans="1:16">
      <c r="A308" s="188"/>
      <c r="B308" s="188"/>
      <c r="C308" s="188"/>
      <c r="D308" s="188"/>
      <c r="E308" s="188"/>
      <c r="F308" s="188"/>
      <c r="G308" s="188"/>
      <c r="H308" s="188"/>
      <c r="I308" s="188"/>
      <c r="J308" s="188"/>
      <c r="K308" s="188"/>
      <c r="L308" s="188"/>
      <c r="M308" s="188"/>
      <c r="N308" s="188"/>
      <c r="O308" s="188"/>
      <c r="P308" s="188"/>
    </row>
    <row r="309" spans="1:16">
      <c r="A309" s="188"/>
      <c r="B309" s="188"/>
      <c r="C309" s="188"/>
      <c r="D309" s="188"/>
      <c r="E309" s="188"/>
      <c r="F309" s="188"/>
      <c r="G309" s="188"/>
      <c r="H309" s="188"/>
      <c r="I309" s="188"/>
      <c r="J309" s="188"/>
      <c r="K309" s="188"/>
      <c r="L309" s="188"/>
      <c r="M309" s="188"/>
      <c r="N309" s="188"/>
      <c r="O309" s="188"/>
      <c r="P309" s="188"/>
    </row>
    <row r="310" spans="1:16">
      <c r="A310" s="188"/>
      <c r="B310" s="188"/>
      <c r="C310" s="188"/>
      <c r="D310" s="188"/>
      <c r="E310" s="188"/>
      <c r="F310" s="188"/>
      <c r="G310" s="188"/>
      <c r="H310" s="188"/>
      <c r="I310" s="188"/>
      <c r="J310" s="188"/>
      <c r="K310" s="188"/>
      <c r="L310" s="188"/>
      <c r="M310" s="188"/>
      <c r="N310" s="188"/>
      <c r="O310" s="188"/>
      <c r="P310" s="188"/>
    </row>
    <row r="311" spans="1:16">
      <c r="A311" s="188"/>
      <c r="B311" s="188"/>
      <c r="C311" s="188"/>
      <c r="D311" s="188"/>
      <c r="E311" s="188"/>
      <c r="F311" s="188"/>
      <c r="G311" s="188"/>
      <c r="H311" s="188"/>
      <c r="I311" s="188"/>
      <c r="J311" s="188"/>
      <c r="K311" s="188"/>
      <c r="L311" s="188"/>
      <c r="M311" s="188"/>
      <c r="N311" s="188"/>
      <c r="O311" s="188"/>
      <c r="P311" s="188"/>
    </row>
    <row r="312" spans="1:16">
      <c r="A312" s="188"/>
      <c r="B312" s="188"/>
      <c r="C312" s="188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8"/>
      <c r="P312" s="188"/>
    </row>
    <row r="313" spans="1:16">
      <c r="A313" s="188"/>
      <c r="B313" s="188"/>
      <c r="C313" s="188"/>
      <c r="D313" s="188"/>
      <c r="E313" s="188"/>
      <c r="F313" s="188"/>
      <c r="G313" s="188"/>
      <c r="H313" s="188"/>
      <c r="I313" s="188"/>
      <c r="J313" s="188"/>
      <c r="K313" s="188"/>
      <c r="L313" s="188"/>
      <c r="M313" s="188"/>
      <c r="N313" s="188"/>
      <c r="O313" s="188"/>
      <c r="P313" s="188"/>
    </row>
    <row r="314" spans="1:16">
      <c r="A314" s="188"/>
      <c r="B314" s="188"/>
      <c r="C314" s="188"/>
      <c r="D314" s="188"/>
      <c r="E314" s="188"/>
      <c r="F314" s="188"/>
      <c r="G314" s="188"/>
      <c r="H314" s="188"/>
      <c r="I314" s="188"/>
      <c r="J314" s="188"/>
      <c r="K314" s="188"/>
      <c r="L314" s="188"/>
      <c r="M314" s="188"/>
      <c r="N314" s="188"/>
      <c r="O314" s="188"/>
      <c r="P314" s="188"/>
    </row>
    <row r="315" spans="1:16">
      <c r="A315" s="188"/>
      <c r="B315" s="188"/>
      <c r="C315" s="188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8"/>
      <c r="P315" s="188"/>
    </row>
    <row r="316" spans="1:16">
      <c r="A316" s="188"/>
      <c r="B316" s="188"/>
      <c r="C316" s="188"/>
      <c r="D316" s="188"/>
      <c r="E316" s="188"/>
      <c r="F316" s="188"/>
      <c r="G316" s="188"/>
      <c r="H316" s="188"/>
      <c r="I316" s="188"/>
      <c r="J316" s="188"/>
      <c r="K316" s="188"/>
      <c r="L316" s="188"/>
      <c r="M316" s="188"/>
      <c r="N316" s="188"/>
      <c r="O316" s="188"/>
      <c r="P316" s="188"/>
    </row>
    <row r="317" spans="1:16">
      <c r="A317" s="188"/>
      <c r="B317" s="188"/>
      <c r="C317" s="188"/>
      <c r="D317" s="188"/>
      <c r="E317" s="188"/>
      <c r="F317" s="188"/>
      <c r="G317" s="188"/>
      <c r="H317" s="188"/>
      <c r="I317" s="188"/>
      <c r="J317" s="188"/>
      <c r="K317" s="188"/>
      <c r="L317" s="188"/>
      <c r="M317" s="188"/>
      <c r="N317" s="188"/>
      <c r="O317" s="188"/>
      <c r="P317" s="188"/>
    </row>
    <row r="318" spans="1:16">
      <c r="A318" s="188"/>
      <c r="B318" s="188"/>
      <c r="C318" s="188"/>
      <c r="D318" s="188"/>
      <c r="E318" s="188"/>
      <c r="F318" s="188"/>
      <c r="G318" s="188"/>
      <c r="H318" s="188"/>
      <c r="I318" s="188"/>
      <c r="J318" s="188"/>
      <c r="K318" s="188"/>
      <c r="L318" s="188"/>
      <c r="M318" s="188"/>
      <c r="N318" s="188"/>
      <c r="O318" s="188"/>
      <c r="P318" s="188"/>
    </row>
    <row r="319" spans="1:16">
      <c r="A319" s="188"/>
      <c r="B319" s="188"/>
      <c r="C319" s="188"/>
      <c r="D319" s="188"/>
      <c r="E319" s="188"/>
      <c r="F319" s="188"/>
      <c r="G319" s="188"/>
      <c r="H319" s="188"/>
      <c r="I319" s="188"/>
      <c r="J319" s="188"/>
      <c r="K319" s="188"/>
      <c r="L319" s="188"/>
      <c r="M319" s="188"/>
      <c r="N319" s="188"/>
      <c r="O319" s="188"/>
      <c r="P319" s="188"/>
    </row>
    <row r="320" spans="1:16">
      <c r="A320" s="188"/>
      <c r="B320" s="188"/>
      <c r="C320" s="188"/>
      <c r="D320" s="188"/>
      <c r="E320" s="188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8"/>
    </row>
    <row r="321" spans="1:16">
      <c r="A321" s="188"/>
      <c r="B321" s="188"/>
      <c r="C321" s="188"/>
      <c r="D321" s="188"/>
      <c r="E321" s="188"/>
      <c r="F321" s="188"/>
      <c r="G321" s="188"/>
      <c r="H321" s="188"/>
      <c r="I321" s="188"/>
      <c r="J321" s="188"/>
      <c r="K321" s="188"/>
      <c r="L321" s="188"/>
      <c r="M321" s="188"/>
      <c r="N321" s="188"/>
      <c r="O321" s="188"/>
      <c r="P321" s="188"/>
    </row>
    <row r="322" spans="1:16">
      <c r="A322" s="188"/>
      <c r="B322" s="188"/>
      <c r="C322" s="188"/>
      <c r="D322" s="188"/>
      <c r="E322" s="188"/>
      <c r="F322" s="188"/>
      <c r="G322" s="188"/>
      <c r="H322" s="188"/>
      <c r="I322" s="188"/>
      <c r="J322" s="188"/>
      <c r="K322" s="188"/>
      <c r="L322" s="188"/>
      <c r="M322" s="188"/>
      <c r="N322" s="188"/>
      <c r="O322" s="188"/>
      <c r="P322" s="188"/>
    </row>
    <row r="323" spans="1:16">
      <c r="A323" s="188"/>
      <c r="B323" s="188"/>
      <c r="C323" s="188"/>
      <c r="D323" s="188"/>
      <c r="E323" s="188"/>
      <c r="F323" s="188"/>
      <c r="G323" s="188"/>
      <c r="H323" s="188"/>
      <c r="I323" s="188"/>
      <c r="J323" s="188"/>
      <c r="K323" s="188"/>
      <c r="L323" s="188"/>
      <c r="M323" s="188"/>
      <c r="N323" s="188"/>
      <c r="O323" s="188"/>
      <c r="P323" s="188"/>
    </row>
    <row r="324" spans="1:16">
      <c r="A324" s="188"/>
      <c r="B324" s="188"/>
      <c r="C324" s="188"/>
      <c r="D324" s="188"/>
      <c r="E324" s="188"/>
      <c r="F324" s="188"/>
      <c r="G324" s="188"/>
      <c r="H324" s="188"/>
      <c r="I324" s="188"/>
      <c r="J324" s="188"/>
      <c r="K324" s="188"/>
      <c r="L324" s="188"/>
      <c r="M324" s="188"/>
      <c r="N324" s="188"/>
      <c r="O324" s="188"/>
      <c r="P324" s="188"/>
    </row>
    <row r="325" spans="1:16">
      <c r="A325" s="188"/>
      <c r="B325" s="188"/>
      <c r="C325" s="188"/>
      <c r="D325" s="188"/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8"/>
      <c r="P325" s="188"/>
    </row>
    <row r="326" spans="1:16">
      <c r="A326" s="188"/>
      <c r="B326" s="188"/>
      <c r="C326" s="188"/>
      <c r="D326" s="188"/>
      <c r="E326" s="188"/>
      <c r="F326" s="188"/>
      <c r="G326" s="188"/>
      <c r="H326" s="188"/>
      <c r="I326" s="188"/>
      <c r="J326" s="188"/>
      <c r="K326" s="188"/>
      <c r="L326" s="188"/>
      <c r="M326" s="188"/>
      <c r="N326" s="188"/>
      <c r="O326" s="188"/>
      <c r="P326" s="188"/>
    </row>
    <row r="327" spans="1:16">
      <c r="A327" s="188"/>
      <c r="B327" s="188"/>
      <c r="C327" s="188"/>
      <c r="D327" s="188"/>
      <c r="E327" s="188"/>
      <c r="F327" s="188"/>
      <c r="G327" s="188"/>
      <c r="H327" s="188"/>
      <c r="I327" s="188"/>
      <c r="J327" s="188"/>
      <c r="K327" s="188"/>
      <c r="L327" s="188"/>
      <c r="M327" s="188"/>
      <c r="N327" s="188"/>
      <c r="O327" s="188"/>
      <c r="P327" s="188"/>
    </row>
    <row r="328" spans="1:16">
      <c r="A328" s="188"/>
      <c r="B328" s="188"/>
      <c r="C328" s="188"/>
      <c r="D328" s="188"/>
      <c r="E328" s="188"/>
      <c r="F328" s="188"/>
      <c r="G328" s="188"/>
      <c r="H328" s="188"/>
      <c r="I328" s="188"/>
      <c r="J328" s="188"/>
      <c r="K328" s="188"/>
      <c r="L328" s="188"/>
      <c r="M328" s="188"/>
      <c r="N328" s="188"/>
      <c r="O328" s="188"/>
      <c r="P328" s="188"/>
    </row>
    <row r="329" spans="1:16">
      <c r="A329" s="188"/>
      <c r="B329" s="188"/>
      <c r="C329" s="188"/>
      <c r="D329" s="188"/>
      <c r="E329" s="188"/>
      <c r="F329" s="188"/>
      <c r="G329" s="188"/>
      <c r="H329" s="188"/>
      <c r="I329" s="188"/>
      <c r="J329" s="188"/>
      <c r="K329" s="188"/>
      <c r="L329" s="188"/>
      <c r="M329" s="188"/>
      <c r="N329" s="188"/>
      <c r="O329" s="188"/>
      <c r="P329" s="188"/>
    </row>
    <row r="330" spans="1:16">
      <c r="A330" s="188"/>
      <c r="B330" s="188"/>
      <c r="C330" s="188"/>
      <c r="D330" s="188"/>
      <c r="E330" s="188"/>
      <c r="F330" s="188"/>
      <c r="G330" s="188"/>
      <c r="H330" s="188"/>
      <c r="I330" s="188"/>
      <c r="J330" s="188"/>
      <c r="K330" s="188"/>
      <c r="L330" s="188"/>
      <c r="M330" s="188"/>
      <c r="N330" s="188"/>
      <c r="O330" s="188"/>
      <c r="P330" s="188"/>
    </row>
    <row r="331" spans="1:16">
      <c r="A331" s="188"/>
      <c r="B331" s="188"/>
      <c r="C331" s="188"/>
      <c r="D331" s="188"/>
      <c r="E331" s="188"/>
      <c r="F331" s="188"/>
      <c r="G331" s="188"/>
      <c r="H331" s="188"/>
      <c r="I331" s="188"/>
      <c r="J331" s="188"/>
      <c r="K331" s="188"/>
      <c r="L331" s="188"/>
      <c r="M331" s="188"/>
      <c r="N331" s="188"/>
      <c r="O331" s="188"/>
      <c r="P331" s="188"/>
    </row>
    <row r="332" spans="1:16">
      <c r="A332" s="188"/>
      <c r="B332" s="188"/>
      <c r="C332" s="188"/>
      <c r="D332" s="188"/>
      <c r="E332" s="188"/>
      <c r="F332" s="188"/>
      <c r="G332" s="188"/>
      <c r="H332" s="188"/>
      <c r="I332" s="188"/>
      <c r="J332" s="188"/>
      <c r="K332" s="188"/>
      <c r="L332" s="188"/>
      <c r="M332" s="188"/>
      <c r="N332" s="188"/>
      <c r="O332" s="188"/>
      <c r="P332" s="188"/>
    </row>
    <row r="333" spans="1:16">
      <c r="A333" s="188"/>
      <c r="B333" s="188"/>
      <c r="C333" s="188"/>
      <c r="D333" s="188"/>
      <c r="E333" s="188"/>
      <c r="F333" s="188"/>
      <c r="G333" s="188"/>
      <c r="H333" s="188"/>
      <c r="I333" s="188"/>
      <c r="J333" s="188"/>
      <c r="K333" s="188"/>
      <c r="L333" s="188"/>
      <c r="M333" s="188"/>
      <c r="N333" s="188"/>
      <c r="O333" s="188"/>
      <c r="P333" s="188"/>
    </row>
    <row r="334" spans="1:16">
      <c r="A334" s="188"/>
      <c r="B334" s="188"/>
      <c r="C334" s="188"/>
      <c r="D334" s="188"/>
      <c r="E334" s="188"/>
      <c r="F334" s="188"/>
      <c r="G334" s="188"/>
      <c r="H334" s="188"/>
      <c r="I334" s="188"/>
      <c r="J334" s="188"/>
      <c r="K334" s="188"/>
      <c r="L334" s="188"/>
      <c r="M334" s="188"/>
      <c r="N334" s="188"/>
      <c r="O334" s="188"/>
      <c r="P334" s="188"/>
    </row>
    <row r="335" spans="1:16">
      <c r="A335" s="188"/>
      <c r="B335" s="188"/>
      <c r="C335" s="188"/>
      <c r="D335" s="188"/>
      <c r="E335" s="188"/>
      <c r="F335" s="188"/>
      <c r="G335" s="188"/>
      <c r="H335" s="188"/>
      <c r="I335" s="188"/>
      <c r="J335" s="188"/>
      <c r="K335" s="188"/>
      <c r="L335" s="188"/>
      <c r="M335" s="188"/>
      <c r="N335" s="188"/>
      <c r="O335" s="188"/>
      <c r="P335" s="188"/>
    </row>
    <row r="336" spans="1:16">
      <c r="A336" s="188"/>
      <c r="B336" s="188"/>
      <c r="C336" s="188"/>
      <c r="D336" s="188"/>
      <c r="E336" s="188"/>
      <c r="F336" s="188"/>
      <c r="G336" s="188"/>
      <c r="H336" s="188"/>
      <c r="I336" s="188"/>
      <c r="J336" s="188"/>
      <c r="K336" s="188"/>
      <c r="L336" s="188"/>
      <c r="M336" s="188"/>
      <c r="N336" s="188"/>
      <c r="O336" s="188"/>
      <c r="P336" s="188"/>
    </row>
    <row r="337" spans="1:16">
      <c r="A337" s="188"/>
      <c r="B337" s="188"/>
      <c r="C337" s="188"/>
      <c r="D337" s="188"/>
      <c r="E337" s="188"/>
      <c r="F337" s="188"/>
      <c r="G337" s="188"/>
      <c r="H337" s="188"/>
      <c r="I337" s="188"/>
      <c r="J337" s="188"/>
      <c r="K337" s="188"/>
      <c r="L337" s="188"/>
      <c r="M337" s="188"/>
      <c r="N337" s="188"/>
      <c r="O337" s="188"/>
      <c r="P337" s="188"/>
    </row>
    <row r="338" spans="1:16">
      <c r="A338" s="188"/>
      <c r="B338" s="188"/>
      <c r="C338" s="188"/>
      <c r="D338" s="188"/>
      <c r="E338" s="188"/>
      <c r="F338" s="188"/>
      <c r="G338" s="188"/>
      <c r="H338" s="188"/>
      <c r="I338" s="188"/>
      <c r="J338" s="188"/>
      <c r="K338" s="188"/>
      <c r="L338" s="188"/>
      <c r="M338" s="188"/>
      <c r="N338" s="188"/>
      <c r="O338" s="188"/>
      <c r="P338" s="188"/>
    </row>
    <row r="339" spans="1:16">
      <c r="A339" s="188"/>
      <c r="B339" s="188"/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8"/>
      <c r="N339" s="188"/>
      <c r="O339" s="188"/>
      <c r="P339" s="188"/>
    </row>
    <row r="340" spans="1:16">
      <c r="A340" s="188"/>
      <c r="B340" s="188"/>
      <c r="C340" s="188"/>
      <c r="D340" s="188"/>
      <c r="E340" s="188"/>
      <c r="F340" s="188"/>
      <c r="G340" s="188"/>
      <c r="H340" s="188"/>
      <c r="I340" s="188"/>
      <c r="J340" s="188"/>
      <c r="K340" s="188"/>
      <c r="L340" s="188"/>
      <c r="M340" s="188"/>
      <c r="N340" s="188"/>
      <c r="O340" s="188"/>
      <c r="P340" s="188"/>
    </row>
    <row r="341" spans="1:16">
      <c r="A341" s="188"/>
      <c r="B341" s="188"/>
      <c r="C341" s="188"/>
      <c r="D341" s="188"/>
      <c r="E341" s="188"/>
      <c r="F341" s="188"/>
      <c r="G341" s="188"/>
      <c r="H341" s="188"/>
      <c r="I341" s="188"/>
      <c r="J341" s="188"/>
      <c r="K341" s="188"/>
      <c r="L341" s="188"/>
      <c r="M341" s="188"/>
      <c r="N341" s="188"/>
      <c r="O341" s="188"/>
      <c r="P341" s="188"/>
    </row>
    <row r="342" spans="1:16">
      <c r="A342" s="188"/>
      <c r="B342" s="188"/>
      <c r="C342" s="188"/>
      <c r="D342" s="188"/>
      <c r="E342" s="188"/>
      <c r="F342" s="188"/>
      <c r="G342" s="188"/>
      <c r="H342" s="188"/>
      <c r="I342" s="188"/>
      <c r="J342" s="188"/>
      <c r="K342" s="188"/>
      <c r="L342" s="188"/>
      <c r="M342" s="188"/>
      <c r="N342" s="188"/>
      <c r="O342" s="188"/>
      <c r="P342" s="188"/>
    </row>
    <row r="343" spans="1:16">
      <c r="A343" s="188"/>
      <c r="B343" s="188"/>
      <c r="C343" s="188"/>
      <c r="D343" s="188"/>
      <c r="E343" s="188"/>
      <c r="F343" s="188"/>
      <c r="G343" s="188"/>
      <c r="H343" s="188"/>
      <c r="I343" s="188"/>
      <c r="J343" s="188"/>
      <c r="K343" s="188"/>
      <c r="L343" s="188"/>
      <c r="M343" s="188"/>
      <c r="N343" s="188"/>
      <c r="O343" s="188"/>
      <c r="P343" s="188"/>
    </row>
    <row r="344" spans="1:16">
      <c r="A344" s="188"/>
      <c r="B344" s="188"/>
      <c r="C344" s="188"/>
      <c r="D344" s="188"/>
      <c r="E344" s="188"/>
      <c r="F344" s="188"/>
      <c r="G344" s="188"/>
      <c r="H344" s="188"/>
      <c r="I344" s="188"/>
      <c r="J344" s="188"/>
      <c r="K344" s="188"/>
      <c r="L344" s="188"/>
      <c r="M344" s="188"/>
      <c r="N344" s="188"/>
      <c r="O344" s="188"/>
      <c r="P344" s="188"/>
    </row>
    <row r="345" spans="1:16">
      <c r="A345" s="188"/>
      <c r="B345" s="188"/>
      <c r="C345" s="188"/>
      <c r="D345" s="188"/>
      <c r="E345" s="188"/>
      <c r="F345" s="188"/>
      <c r="G345" s="188"/>
      <c r="H345" s="188"/>
      <c r="I345" s="188"/>
      <c r="J345" s="188"/>
      <c r="K345" s="188"/>
      <c r="L345" s="188"/>
      <c r="M345" s="188"/>
      <c r="N345" s="188"/>
      <c r="O345" s="188"/>
      <c r="P345" s="188"/>
    </row>
    <row r="346" spans="1:16">
      <c r="A346" s="188"/>
      <c r="B346" s="188"/>
      <c r="C346" s="188"/>
      <c r="D346" s="188"/>
      <c r="E346" s="188"/>
      <c r="F346" s="188"/>
      <c r="G346" s="188"/>
      <c r="H346" s="188"/>
      <c r="I346" s="188"/>
      <c r="J346" s="188"/>
      <c r="K346" s="188"/>
      <c r="L346" s="188"/>
      <c r="M346" s="188"/>
      <c r="N346" s="188"/>
      <c r="O346" s="188"/>
      <c r="P346" s="188"/>
    </row>
    <row r="347" spans="1:16">
      <c r="A347" s="188"/>
      <c r="B347" s="188"/>
      <c r="C347" s="188"/>
      <c r="D347" s="188"/>
      <c r="E347" s="188"/>
      <c r="F347" s="188"/>
      <c r="G347" s="188"/>
      <c r="H347" s="188"/>
      <c r="I347" s="188"/>
      <c r="J347" s="188"/>
      <c r="K347" s="188"/>
      <c r="L347" s="188"/>
      <c r="M347" s="188"/>
      <c r="N347" s="188"/>
      <c r="O347" s="188"/>
      <c r="P347" s="188"/>
    </row>
    <row r="348" spans="1:16">
      <c r="A348" s="188"/>
      <c r="B348" s="188"/>
      <c r="C348" s="188"/>
      <c r="D348" s="188"/>
      <c r="E348" s="188"/>
      <c r="F348" s="188"/>
      <c r="G348" s="188"/>
      <c r="H348" s="188"/>
      <c r="I348" s="188"/>
      <c r="J348" s="188"/>
      <c r="K348" s="188"/>
      <c r="L348" s="188"/>
      <c r="M348" s="188"/>
      <c r="N348" s="188"/>
      <c r="O348" s="188"/>
      <c r="P348" s="188"/>
    </row>
    <row r="349" spans="1:16">
      <c r="A349" s="188"/>
      <c r="B349" s="188"/>
      <c r="C349" s="188"/>
      <c r="D349" s="188"/>
      <c r="E349" s="188"/>
      <c r="F349" s="188"/>
      <c r="G349" s="188"/>
      <c r="H349" s="188"/>
      <c r="I349" s="188"/>
      <c r="J349" s="188"/>
      <c r="K349" s="188"/>
      <c r="L349" s="188"/>
      <c r="M349" s="188"/>
      <c r="N349" s="188"/>
      <c r="O349" s="188"/>
      <c r="P349" s="188"/>
    </row>
    <row r="350" spans="1:16">
      <c r="A350" s="188"/>
      <c r="B350" s="188"/>
      <c r="C350" s="188"/>
      <c r="D350" s="188"/>
      <c r="E350" s="188"/>
      <c r="F350" s="188"/>
      <c r="G350" s="188"/>
      <c r="H350" s="188"/>
      <c r="I350" s="188"/>
      <c r="J350" s="188"/>
      <c r="K350" s="188"/>
      <c r="L350" s="188"/>
      <c r="M350" s="188"/>
      <c r="N350" s="188"/>
      <c r="O350" s="188"/>
      <c r="P350" s="188"/>
    </row>
    <row r="351" spans="1:16">
      <c r="A351" s="188"/>
      <c r="B351" s="188"/>
      <c r="C351" s="188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8"/>
      <c r="P351" s="188"/>
    </row>
    <row r="352" spans="1:16">
      <c r="A352" s="188"/>
      <c r="B352" s="188"/>
      <c r="C352" s="188"/>
      <c r="D352" s="188"/>
      <c r="E352" s="188"/>
      <c r="F352" s="188"/>
      <c r="G352" s="188"/>
      <c r="H352" s="188"/>
      <c r="I352" s="188"/>
      <c r="J352" s="188"/>
      <c r="K352" s="188"/>
      <c r="L352" s="188"/>
      <c r="M352" s="188"/>
      <c r="N352" s="188"/>
      <c r="O352" s="188"/>
      <c r="P352" s="188"/>
    </row>
    <row r="353" spans="1:16">
      <c r="A353" s="188"/>
      <c r="B353" s="188"/>
      <c r="C353" s="188"/>
      <c r="D353" s="188"/>
      <c r="E353" s="188"/>
      <c r="F353" s="188"/>
      <c r="G353" s="188"/>
      <c r="H353" s="188"/>
      <c r="I353" s="188"/>
      <c r="J353" s="188"/>
      <c r="K353" s="188"/>
      <c r="L353" s="188"/>
      <c r="M353" s="188"/>
      <c r="N353" s="188"/>
      <c r="O353" s="188"/>
      <c r="P353" s="188"/>
    </row>
    <row r="354" spans="1:16">
      <c r="A354" s="188"/>
      <c r="B354" s="188"/>
      <c r="C354" s="188"/>
      <c r="D354" s="188"/>
      <c r="E354" s="188"/>
      <c r="F354" s="188"/>
      <c r="G354" s="188"/>
      <c r="H354" s="188"/>
      <c r="I354" s="188"/>
      <c r="J354" s="188"/>
      <c r="K354" s="188"/>
      <c r="L354" s="188"/>
      <c r="M354" s="188"/>
      <c r="N354" s="188"/>
      <c r="O354" s="188"/>
      <c r="P354" s="188"/>
    </row>
    <row r="355" spans="1:16">
      <c r="A355" s="188"/>
      <c r="B355" s="188"/>
      <c r="C355" s="188"/>
      <c r="D355" s="188"/>
      <c r="E355" s="188"/>
      <c r="F355" s="188"/>
      <c r="G355" s="188"/>
      <c r="H355" s="188"/>
      <c r="I355" s="188"/>
      <c r="J355" s="188"/>
      <c r="K355" s="188"/>
      <c r="L355" s="188"/>
      <c r="M355" s="188"/>
      <c r="N355" s="188"/>
      <c r="O355" s="188"/>
      <c r="P355" s="188"/>
    </row>
    <row r="356" spans="1:16">
      <c r="A356" s="188"/>
      <c r="B356" s="188"/>
      <c r="C356" s="188"/>
      <c r="D356" s="188"/>
      <c r="E356" s="188"/>
      <c r="F356" s="188"/>
      <c r="G356" s="188"/>
      <c r="H356" s="188"/>
      <c r="I356" s="188"/>
      <c r="J356" s="188"/>
      <c r="K356" s="188"/>
      <c r="L356" s="188"/>
      <c r="M356" s="188"/>
      <c r="N356" s="188"/>
      <c r="O356" s="188"/>
      <c r="P356" s="188"/>
    </row>
    <row r="357" spans="1:16">
      <c r="A357" s="188"/>
      <c r="B357" s="188"/>
      <c r="C357" s="188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8"/>
      <c r="P357" s="188"/>
    </row>
    <row r="358" spans="1:16">
      <c r="A358" s="188"/>
      <c r="B358" s="188"/>
      <c r="C358" s="188"/>
      <c r="D358" s="188"/>
      <c r="E358" s="188"/>
      <c r="F358" s="188"/>
      <c r="G358" s="188"/>
      <c r="H358" s="188"/>
      <c r="I358" s="188"/>
      <c r="J358" s="188"/>
      <c r="K358" s="188"/>
      <c r="L358" s="188"/>
      <c r="M358" s="188"/>
      <c r="N358" s="188"/>
      <c r="O358" s="188"/>
      <c r="P358" s="188"/>
    </row>
    <row r="359" spans="1:16">
      <c r="A359" s="188"/>
      <c r="B359" s="188"/>
      <c r="C359" s="188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</row>
    <row r="360" spans="1:16">
      <c r="A360" s="188"/>
      <c r="B360" s="188"/>
      <c r="C360" s="188"/>
      <c r="D360" s="188"/>
      <c r="E360" s="188"/>
      <c r="F360" s="188"/>
      <c r="G360" s="188"/>
      <c r="H360" s="188"/>
      <c r="I360" s="188"/>
      <c r="J360" s="188"/>
      <c r="K360" s="188"/>
      <c r="L360" s="188"/>
      <c r="M360" s="188"/>
      <c r="N360" s="188"/>
      <c r="O360" s="188"/>
      <c r="P360" s="188"/>
    </row>
    <row r="361" spans="1:16">
      <c r="A361" s="188"/>
      <c r="B361" s="188"/>
      <c r="C361" s="188"/>
      <c r="D361" s="188"/>
      <c r="E361" s="188"/>
      <c r="F361" s="188"/>
      <c r="G361" s="188"/>
      <c r="H361" s="188"/>
      <c r="I361" s="188"/>
      <c r="J361" s="188"/>
      <c r="K361" s="188"/>
      <c r="L361" s="188"/>
      <c r="M361" s="188"/>
      <c r="N361" s="188"/>
      <c r="O361" s="188"/>
      <c r="P361" s="188"/>
    </row>
    <row r="362" spans="1:16">
      <c r="A362" s="188"/>
      <c r="B362" s="188"/>
      <c r="C362" s="188"/>
      <c r="D362" s="188"/>
      <c r="E362" s="188"/>
      <c r="F362" s="188"/>
      <c r="G362" s="188"/>
      <c r="H362" s="188"/>
      <c r="I362" s="188"/>
      <c r="J362" s="188"/>
      <c r="K362" s="188"/>
      <c r="L362" s="188"/>
      <c r="M362" s="188"/>
      <c r="N362" s="188"/>
      <c r="O362" s="188"/>
      <c r="P362" s="188"/>
    </row>
    <row r="363" spans="1:16">
      <c r="A363" s="188"/>
      <c r="B363" s="188"/>
      <c r="C363" s="188"/>
      <c r="D363" s="188"/>
      <c r="E363" s="188"/>
      <c r="F363" s="188"/>
      <c r="G363" s="188"/>
      <c r="H363" s="188"/>
      <c r="I363" s="188"/>
      <c r="J363" s="188"/>
      <c r="K363" s="188"/>
      <c r="L363" s="188"/>
      <c r="M363" s="188"/>
      <c r="N363" s="188"/>
      <c r="O363" s="188"/>
      <c r="P363" s="188"/>
    </row>
    <row r="364" spans="1:16">
      <c r="A364" s="188"/>
      <c r="B364" s="188"/>
      <c r="C364" s="188"/>
      <c r="D364" s="188"/>
      <c r="E364" s="188"/>
      <c r="F364" s="188"/>
      <c r="G364" s="188"/>
      <c r="H364" s="188"/>
      <c r="I364" s="188"/>
      <c r="J364" s="188"/>
      <c r="K364" s="188"/>
      <c r="L364" s="188"/>
      <c r="M364" s="188"/>
      <c r="N364" s="188"/>
      <c r="O364" s="188"/>
      <c r="P364" s="188"/>
    </row>
    <row r="365" spans="1:16">
      <c r="A365" s="188"/>
      <c r="B365" s="188"/>
      <c r="C365" s="188"/>
      <c r="D365" s="188"/>
      <c r="E365" s="188"/>
      <c r="F365" s="188"/>
      <c r="G365" s="188"/>
      <c r="H365" s="188"/>
      <c r="I365" s="188"/>
      <c r="J365" s="188"/>
      <c r="K365" s="188"/>
      <c r="L365" s="188"/>
      <c r="M365" s="188"/>
      <c r="N365" s="188"/>
      <c r="O365" s="188"/>
      <c r="P365" s="188"/>
    </row>
    <row r="366" spans="1:16">
      <c r="A366" s="188"/>
      <c r="B366" s="188"/>
      <c r="C366" s="188"/>
      <c r="D366" s="188"/>
      <c r="E366" s="188"/>
      <c r="F366" s="188"/>
      <c r="G366" s="188"/>
      <c r="H366" s="188"/>
      <c r="I366" s="188"/>
      <c r="J366" s="188"/>
      <c r="K366" s="188"/>
      <c r="L366" s="188"/>
      <c r="M366" s="188"/>
      <c r="N366" s="188"/>
      <c r="O366" s="188"/>
      <c r="P366" s="188"/>
    </row>
    <row r="367" spans="1:16">
      <c r="A367" s="188"/>
      <c r="B367" s="188"/>
      <c r="C367" s="188"/>
      <c r="D367" s="188"/>
      <c r="E367" s="188"/>
      <c r="F367" s="188"/>
      <c r="G367" s="188"/>
      <c r="H367" s="188"/>
      <c r="I367" s="188"/>
      <c r="J367" s="188"/>
      <c r="K367" s="188"/>
      <c r="L367" s="188"/>
      <c r="M367" s="188"/>
      <c r="N367" s="188"/>
      <c r="O367" s="188"/>
      <c r="P367" s="188"/>
    </row>
    <row r="368" spans="1:16">
      <c r="A368" s="188"/>
      <c r="B368" s="188"/>
      <c r="C368" s="188"/>
      <c r="D368" s="188"/>
      <c r="E368" s="188"/>
      <c r="F368" s="188"/>
      <c r="G368" s="188"/>
      <c r="H368" s="188"/>
      <c r="I368" s="188"/>
      <c r="J368" s="188"/>
      <c r="K368" s="188"/>
      <c r="L368" s="188"/>
      <c r="M368" s="188"/>
      <c r="N368" s="188"/>
      <c r="O368" s="188"/>
      <c r="P368" s="188"/>
    </row>
    <row r="369" spans="1:16">
      <c r="A369" s="188"/>
      <c r="B369" s="188"/>
      <c r="C369" s="188"/>
      <c r="D369" s="188"/>
      <c r="E369" s="188"/>
      <c r="F369" s="188"/>
      <c r="G369" s="188"/>
      <c r="H369" s="188"/>
      <c r="I369" s="188"/>
      <c r="J369" s="188"/>
      <c r="K369" s="188"/>
      <c r="L369" s="188"/>
      <c r="M369" s="188"/>
      <c r="N369" s="188"/>
      <c r="O369" s="188"/>
      <c r="P369" s="188"/>
    </row>
    <row r="370" spans="1:16">
      <c r="A370" s="188"/>
      <c r="B370" s="188"/>
      <c r="C370" s="188"/>
      <c r="D370" s="188"/>
      <c r="E370" s="188"/>
      <c r="F370" s="188"/>
      <c r="G370" s="188"/>
      <c r="H370" s="188"/>
      <c r="I370" s="188"/>
      <c r="J370" s="188"/>
      <c r="K370" s="188"/>
      <c r="L370" s="188"/>
      <c r="M370" s="188"/>
      <c r="N370" s="188"/>
      <c r="O370" s="188"/>
      <c r="P370" s="188"/>
    </row>
    <row r="371" spans="1:16">
      <c r="A371" s="188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88"/>
      <c r="N371" s="188"/>
      <c r="O371" s="188"/>
      <c r="P371" s="188"/>
    </row>
    <row r="372" spans="1:16">
      <c r="A372" s="188"/>
      <c r="B372" s="188"/>
      <c r="C372" s="188"/>
      <c r="D372" s="188"/>
      <c r="E372" s="188"/>
      <c r="F372" s="188"/>
      <c r="G372" s="188"/>
      <c r="H372" s="188"/>
      <c r="I372" s="188"/>
      <c r="J372" s="188"/>
      <c r="K372" s="188"/>
      <c r="L372" s="188"/>
      <c r="M372" s="188"/>
      <c r="N372" s="188"/>
      <c r="O372" s="188"/>
      <c r="P372" s="188"/>
    </row>
    <row r="373" spans="1:16">
      <c r="A373" s="188"/>
      <c r="B373" s="188"/>
      <c r="C373" s="188"/>
      <c r="D373" s="188"/>
      <c r="E373" s="188"/>
      <c r="F373" s="188"/>
      <c r="G373" s="188"/>
      <c r="H373" s="188"/>
      <c r="I373" s="188"/>
      <c r="J373" s="188"/>
      <c r="K373" s="188"/>
      <c r="L373" s="188"/>
      <c r="M373" s="188"/>
      <c r="N373" s="188"/>
      <c r="O373" s="188"/>
      <c r="P373" s="188"/>
    </row>
    <row r="374" spans="1:16">
      <c r="A374" s="188"/>
      <c r="B374" s="188"/>
      <c r="C374" s="188"/>
      <c r="D374" s="188"/>
      <c r="E374" s="188"/>
      <c r="F374" s="188"/>
      <c r="G374" s="188"/>
      <c r="H374" s="188"/>
      <c r="I374" s="188"/>
      <c r="J374" s="188"/>
      <c r="K374" s="188"/>
      <c r="L374" s="188"/>
      <c r="M374" s="188"/>
      <c r="N374" s="188"/>
      <c r="O374" s="188"/>
      <c r="P374" s="188"/>
    </row>
    <row r="375" spans="1:16">
      <c r="A375" s="188"/>
      <c r="B375" s="188"/>
      <c r="C375" s="188"/>
      <c r="D375" s="188"/>
      <c r="E375" s="188"/>
      <c r="F375" s="188"/>
      <c r="G375" s="188"/>
      <c r="H375" s="188"/>
      <c r="I375" s="188"/>
      <c r="J375" s="188"/>
      <c r="K375" s="188"/>
      <c r="L375" s="188"/>
      <c r="M375" s="188"/>
      <c r="N375" s="188"/>
      <c r="O375" s="188"/>
      <c r="P375" s="188"/>
    </row>
    <row r="376" spans="1:16">
      <c r="A376" s="188"/>
      <c r="B376" s="188"/>
      <c r="C376" s="188"/>
      <c r="D376" s="188"/>
      <c r="E376" s="188"/>
      <c r="F376" s="188"/>
      <c r="G376" s="188"/>
      <c r="H376" s="188"/>
      <c r="I376" s="188"/>
      <c r="J376" s="188"/>
      <c r="K376" s="188"/>
      <c r="L376" s="188"/>
      <c r="M376" s="188"/>
      <c r="N376" s="188"/>
      <c r="O376" s="188"/>
      <c r="P376" s="188"/>
    </row>
    <row r="377" spans="1:16">
      <c r="A377" s="188"/>
      <c r="B377" s="188"/>
      <c r="C377" s="188"/>
      <c r="D377" s="188"/>
      <c r="E377" s="188"/>
      <c r="F377" s="188"/>
      <c r="G377" s="188"/>
      <c r="H377" s="188"/>
      <c r="I377" s="188"/>
      <c r="J377" s="188"/>
      <c r="K377" s="188"/>
      <c r="L377" s="188"/>
      <c r="M377" s="188"/>
      <c r="N377" s="188"/>
      <c r="O377" s="188"/>
      <c r="P377" s="188"/>
    </row>
    <row r="378" spans="1:16">
      <c r="A378" s="188"/>
      <c r="B378" s="188"/>
      <c r="C378" s="188"/>
      <c r="D378" s="188"/>
      <c r="E378" s="188"/>
      <c r="F378" s="188"/>
      <c r="G378" s="188"/>
      <c r="H378" s="188"/>
      <c r="I378" s="188"/>
      <c r="J378" s="188"/>
      <c r="K378" s="188"/>
      <c r="L378" s="188"/>
      <c r="M378" s="188"/>
      <c r="N378" s="188"/>
      <c r="O378" s="188"/>
      <c r="P378" s="188"/>
    </row>
    <row r="379" spans="1:16">
      <c r="A379" s="188"/>
      <c r="B379" s="188"/>
      <c r="C379" s="188"/>
      <c r="D379" s="188"/>
      <c r="E379" s="188"/>
      <c r="F379" s="188"/>
      <c r="G379" s="188"/>
      <c r="H379" s="188"/>
      <c r="I379" s="188"/>
      <c r="J379" s="188"/>
      <c r="K379" s="188"/>
      <c r="L379" s="188"/>
      <c r="M379" s="188"/>
      <c r="N379" s="188"/>
      <c r="O379" s="188"/>
      <c r="P379" s="188"/>
    </row>
    <row r="380" spans="1:16">
      <c r="A380" s="188"/>
      <c r="B380" s="188"/>
      <c r="C380" s="188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</row>
    <row r="381" spans="1:16">
      <c r="A381" s="188"/>
      <c r="B381" s="188"/>
      <c r="C381" s="188"/>
      <c r="D381" s="188"/>
      <c r="E381" s="188"/>
      <c r="F381" s="188"/>
      <c r="G381" s="188"/>
      <c r="H381" s="188"/>
      <c r="I381" s="188"/>
      <c r="J381" s="188"/>
      <c r="K381" s="188"/>
      <c r="L381" s="188"/>
      <c r="M381" s="188"/>
      <c r="N381" s="188"/>
      <c r="O381" s="188"/>
      <c r="P381" s="188"/>
    </row>
    <row r="382" spans="1:16">
      <c r="A382" s="188"/>
      <c r="B382" s="188"/>
      <c r="C382" s="188"/>
      <c r="D382" s="188"/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  <c r="O382" s="188"/>
      <c r="P382" s="188"/>
    </row>
    <row r="383" spans="1:16">
      <c r="A383" s="188"/>
      <c r="B383" s="188"/>
      <c r="C383" s="188"/>
      <c r="D383" s="188"/>
      <c r="E383" s="188"/>
      <c r="F383" s="188"/>
      <c r="G383" s="188"/>
      <c r="H383" s="188"/>
      <c r="I383" s="188"/>
      <c r="J383" s="188"/>
      <c r="K383" s="188"/>
      <c r="L383" s="188"/>
      <c r="M383" s="188"/>
      <c r="N383" s="188"/>
      <c r="O383" s="188"/>
      <c r="P383" s="188"/>
    </row>
    <row r="384" spans="1:16">
      <c r="A384" s="188"/>
      <c r="B384" s="188"/>
      <c r="C384" s="188"/>
      <c r="D384" s="188"/>
      <c r="E384" s="188"/>
      <c r="F384" s="188"/>
      <c r="G384" s="188"/>
      <c r="H384" s="188"/>
      <c r="I384" s="188"/>
      <c r="J384" s="188"/>
      <c r="K384" s="188"/>
      <c r="L384" s="188"/>
      <c r="M384" s="188"/>
      <c r="N384" s="188"/>
      <c r="O384" s="188"/>
      <c r="P384" s="188"/>
    </row>
    <row r="385" spans="1:16">
      <c r="A385" s="188"/>
      <c r="B385" s="188"/>
      <c r="C385" s="188"/>
      <c r="D385" s="188"/>
      <c r="E385" s="188"/>
      <c r="F385" s="188"/>
      <c r="G385" s="188"/>
      <c r="H385" s="188"/>
      <c r="I385" s="188"/>
      <c r="J385" s="188"/>
      <c r="K385" s="188"/>
      <c r="L385" s="188"/>
      <c r="M385" s="188"/>
      <c r="N385" s="188"/>
      <c r="O385" s="188"/>
      <c r="P385" s="188"/>
    </row>
    <row r="386" spans="1:16">
      <c r="A386" s="188"/>
      <c r="B386" s="188"/>
      <c r="C386" s="188"/>
      <c r="D386" s="188"/>
      <c r="E386" s="188"/>
      <c r="F386" s="188"/>
      <c r="G386" s="188"/>
      <c r="H386" s="188"/>
      <c r="I386" s="188"/>
      <c r="J386" s="188"/>
      <c r="K386" s="188"/>
      <c r="L386" s="188"/>
      <c r="M386" s="188"/>
      <c r="N386" s="188"/>
      <c r="O386" s="188"/>
      <c r="P386" s="188"/>
    </row>
    <row r="387" spans="1:16">
      <c r="A387" s="188"/>
      <c r="B387" s="188"/>
      <c r="C387" s="188"/>
      <c r="D387" s="188"/>
      <c r="E387" s="188"/>
      <c r="F387" s="188"/>
      <c r="G387" s="188"/>
      <c r="H387" s="188"/>
      <c r="I387" s="188"/>
      <c r="J387" s="188"/>
      <c r="K387" s="188"/>
      <c r="L387" s="188"/>
      <c r="M387" s="188"/>
      <c r="N387" s="188"/>
      <c r="O387" s="188"/>
      <c r="P387" s="188"/>
    </row>
    <row r="388" spans="1:16">
      <c r="A388" s="188"/>
      <c r="B388" s="188"/>
      <c r="C388" s="188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8"/>
      <c r="P388" s="188"/>
    </row>
    <row r="389" spans="1:16">
      <c r="A389" s="188"/>
      <c r="B389" s="188"/>
      <c r="C389" s="188"/>
      <c r="D389" s="188"/>
      <c r="E389" s="188"/>
      <c r="F389" s="188"/>
      <c r="G389" s="188"/>
      <c r="H389" s="188"/>
      <c r="I389" s="188"/>
      <c r="J389" s="188"/>
      <c r="K389" s="188"/>
      <c r="L389" s="188"/>
      <c r="M389" s="188"/>
      <c r="N389" s="188"/>
      <c r="O389" s="188"/>
      <c r="P389" s="188"/>
    </row>
    <row r="390" spans="1:16">
      <c r="A390" s="188"/>
      <c r="B390" s="188"/>
      <c r="C390" s="188"/>
      <c r="D390" s="188"/>
      <c r="E390" s="188"/>
      <c r="F390" s="188"/>
      <c r="G390" s="188"/>
      <c r="H390" s="188"/>
      <c r="I390" s="188"/>
      <c r="J390" s="188"/>
      <c r="K390" s="188"/>
      <c r="L390" s="188"/>
      <c r="M390" s="188"/>
      <c r="N390" s="188"/>
      <c r="O390" s="188"/>
      <c r="P390" s="188"/>
    </row>
    <row r="391" spans="1:16">
      <c r="A391" s="188"/>
      <c r="B391" s="188"/>
      <c r="C391" s="188"/>
      <c r="D391" s="188"/>
      <c r="E391" s="188"/>
      <c r="F391" s="188"/>
      <c r="G391" s="188"/>
      <c r="H391" s="188"/>
      <c r="I391" s="188"/>
      <c r="J391" s="188"/>
      <c r="K391" s="188"/>
      <c r="L391" s="188"/>
      <c r="M391" s="188"/>
      <c r="N391" s="188"/>
      <c r="O391" s="188"/>
      <c r="P391" s="188"/>
    </row>
    <row r="392" spans="1:16">
      <c r="A392" s="188"/>
      <c r="B392" s="188"/>
      <c r="C392" s="188"/>
      <c r="D392" s="188"/>
      <c r="E392" s="188"/>
      <c r="F392" s="188"/>
      <c r="G392" s="188"/>
      <c r="H392" s="188"/>
      <c r="I392" s="188"/>
      <c r="J392" s="188"/>
      <c r="K392" s="188"/>
      <c r="L392" s="188"/>
      <c r="M392" s="188"/>
      <c r="N392" s="188"/>
      <c r="O392" s="188"/>
      <c r="P392" s="188"/>
    </row>
    <row r="393" spans="1:16">
      <c r="A393" s="188"/>
      <c r="B393" s="188"/>
      <c r="C393" s="188"/>
      <c r="D393" s="188"/>
      <c r="E393" s="188"/>
      <c r="F393" s="188"/>
      <c r="G393" s="188"/>
      <c r="H393" s="188"/>
      <c r="I393" s="188"/>
      <c r="J393" s="188"/>
      <c r="K393" s="188"/>
      <c r="L393" s="188"/>
      <c r="M393" s="188"/>
      <c r="N393" s="188"/>
      <c r="O393" s="188"/>
      <c r="P393" s="188"/>
    </row>
    <row r="394" spans="1:16">
      <c r="A394" s="188"/>
      <c r="B394" s="188"/>
      <c r="C394" s="188"/>
      <c r="D394" s="188"/>
      <c r="E394" s="188"/>
      <c r="F394" s="188"/>
      <c r="G394" s="188"/>
      <c r="H394" s="188"/>
      <c r="I394" s="188"/>
      <c r="J394" s="188"/>
      <c r="K394" s="188"/>
      <c r="L394" s="188"/>
      <c r="M394" s="188"/>
      <c r="N394" s="188"/>
      <c r="O394" s="188"/>
      <c r="P394" s="188"/>
    </row>
    <row r="395" spans="1:16">
      <c r="A395" s="188"/>
      <c r="B395" s="188"/>
      <c r="C395" s="188"/>
      <c r="D395" s="188"/>
      <c r="E395" s="188"/>
      <c r="F395" s="188"/>
      <c r="G395" s="188"/>
      <c r="H395" s="188"/>
      <c r="I395" s="188"/>
      <c r="J395" s="188"/>
      <c r="K395" s="188"/>
      <c r="L395" s="188"/>
      <c r="M395" s="188"/>
      <c r="N395" s="188"/>
      <c r="O395" s="188"/>
      <c r="P395" s="188"/>
    </row>
    <row r="396" spans="1:16">
      <c r="A396" s="188"/>
      <c r="B396" s="188"/>
      <c r="C396" s="188"/>
      <c r="D396" s="188"/>
      <c r="E396" s="188"/>
      <c r="F396" s="188"/>
      <c r="G396" s="188"/>
      <c r="H396" s="188"/>
      <c r="I396" s="188"/>
      <c r="J396" s="188"/>
      <c r="K396" s="188"/>
      <c r="L396" s="188"/>
      <c r="M396" s="188"/>
      <c r="N396" s="188"/>
      <c r="O396" s="188"/>
      <c r="P396" s="188"/>
    </row>
    <row r="397" spans="1:16">
      <c r="A397" s="188"/>
      <c r="B397" s="188"/>
      <c r="C397" s="188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</row>
    <row r="398" spans="1:16">
      <c r="A398" s="188"/>
      <c r="B398" s="188"/>
      <c r="C398" s="188"/>
      <c r="D398" s="188"/>
      <c r="E398" s="188"/>
      <c r="F398" s="188"/>
      <c r="G398" s="188"/>
      <c r="H398" s="188"/>
      <c r="I398" s="188"/>
      <c r="J398" s="188"/>
      <c r="K398" s="188"/>
      <c r="L398" s="188"/>
      <c r="M398" s="188"/>
      <c r="N398" s="188"/>
      <c r="O398" s="188"/>
      <c r="P398" s="188"/>
    </row>
    <row r="399" spans="1:16">
      <c r="A399" s="188"/>
      <c r="B399" s="188"/>
      <c r="C399" s="188"/>
      <c r="D399" s="188"/>
      <c r="E399" s="188"/>
      <c r="F399" s="188"/>
      <c r="G399" s="188"/>
      <c r="H399" s="188"/>
      <c r="I399" s="188"/>
      <c r="J399" s="188"/>
      <c r="K399" s="188"/>
      <c r="L399" s="188"/>
      <c r="M399" s="188"/>
      <c r="N399" s="188"/>
      <c r="O399" s="188"/>
      <c r="P399" s="188"/>
    </row>
    <row r="400" spans="1:16">
      <c r="A400" s="188"/>
      <c r="B400" s="188"/>
      <c r="C400" s="188"/>
      <c r="D400" s="188"/>
      <c r="E400" s="188"/>
      <c r="F400" s="188"/>
      <c r="G400" s="188"/>
      <c r="H400" s="188"/>
      <c r="I400" s="188"/>
      <c r="J400" s="188"/>
      <c r="K400" s="188"/>
      <c r="L400" s="188"/>
      <c r="M400" s="188"/>
      <c r="N400" s="188"/>
      <c r="O400" s="188"/>
      <c r="P400" s="188"/>
    </row>
    <row r="401" spans="1:16">
      <c r="A401" s="188"/>
      <c r="B401" s="188"/>
      <c r="C401" s="188"/>
      <c r="D401" s="188"/>
      <c r="E401" s="188"/>
      <c r="F401" s="188"/>
      <c r="G401" s="188"/>
      <c r="H401" s="188"/>
      <c r="I401" s="188"/>
      <c r="J401" s="188"/>
      <c r="K401" s="188"/>
      <c r="L401" s="188"/>
      <c r="M401" s="188"/>
      <c r="N401" s="188"/>
      <c r="O401" s="188"/>
      <c r="P401" s="188"/>
    </row>
    <row r="402" spans="1:16">
      <c r="A402" s="188"/>
      <c r="B402" s="188"/>
      <c r="C402" s="188"/>
      <c r="D402" s="188"/>
      <c r="E402" s="188"/>
      <c r="F402" s="188"/>
      <c r="G402" s="188"/>
      <c r="H402" s="188"/>
      <c r="I402" s="188"/>
      <c r="J402" s="188"/>
      <c r="K402" s="188"/>
      <c r="L402" s="188"/>
      <c r="M402" s="188"/>
      <c r="N402" s="188"/>
      <c r="O402" s="188"/>
      <c r="P402" s="188"/>
    </row>
    <row r="403" spans="1:16">
      <c r="A403" s="188"/>
      <c r="B403" s="188"/>
      <c r="C403" s="188"/>
      <c r="D403" s="188"/>
      <c r="E403" s="188"/>
      <c r="F403" s="188"/>
      <c r="G403" s="188"/>
      <c r="H403" s="188"/>
      <c r="I403" s="188"/>
      <c r="J403" s="188"/>
      <c r="K403" s="188"/>
      <c r="L403" s="188"/>
      <c r="M403" s="188"/>
      <c r="N403" s="188"/>
      <c r="O403" s="188"/>
      <c r="P403" s="188"/>
    </row>
    <row r="404" spans="1:16">
      <c r="A404" s="188"/>
      <c r="B404" s="188"/>
      <c r="C404" s="188"/>
      <c r="D404" s="188"/>
      <c r="E404" s="188"/>
      <c r="F404" s="188"/>
      <c r="G404" s="188"/>
      <c r="H404" s="188"/>
      <c r="I404" s="188"/>
      <c r="J404" s="188"/>
      <c r="K404" s="188"/>
      <c r="L404" s="188"/>
      <c r="M404" s="188"/>
      <c r="N404" s="188"/>
      <c r="O404" s="188"/>
      <c r="P404" s="188"/>
    </row>
    <row r="405" spans="1:16">
      <c r="A405" s="188"/>
      <c r="B405" s="188"/>
      <c r="C405" s="188"/>
      <c r="D405" s="188"/>
      <c r="E405" s="188"/>
      <c r="F405" s="188"/>
      <c r="G405" s="188"/>
      <c r="H405" s="188"/>
      <c r="I405" s="188"/>
      <c r="J405" s="188"/>
      <c r="K405" s="188"/>
      <c r="L405" s="188"/>
      <c r="M405" s="188"/>
      <c r="N405" s="188"/>
      <c r="O405" s="188"/>
      <c r="P405" s="188"/>
    </row>
    <row r="406" spans="1:16">
      <c r="A406" s="188"/>
      <c r="B406" s="188"/>
      <c r="C406" s="188"/>
      <c r="D406" s="188"/>
      <c r="E406" s="188"/>
      <c r="F406" s="188"/>
      <c r="G406" s="188"/>
      <c r="H406" s="188"/>
      <c r="I406" s="188"/>
      <c r="J406" s="188"/>
      <c r="K406" s="188"/>
      <c r="L406" s="188"/>
      <c r="M406" s="188"/>
      <c r="N406" s="188"/>
      <c r="O406" s="188"/>
      <c r="P406" s="188"/>
    </row>
    <row r="407" spans="1:16">
      <c r="A407" s="188"/>
      <c r="B407" s="188"/>
      <c r="C407" s="188"/>
      <c r="D407" s="188"/>
      <c r="E407" s="188"/>
      <c r="F407" s="188"/>
      <c r="G407" s="188"/>
      <c r="H407" s="188"/>
      <c r="I407" s="188"/>
      <c r="J407" s="188"/>
      <c r="K407" s="188"/>
      <c r="L407" s="188"/>
      <c r="M407" s="188"/>
      <c r="N407" s="188"/>
      <c r="O407" s="188"/>
      <c r="P407" s="188"/>
    </row>
    <row r="408" spans="1:16">
      <c r="A408" s="188"/>
      <c r="B408" s="188"/>
      <c r="C408" s="188"/>
      <c r="D408" s="188"/>
      <c r="E408" s="188"/>
      <c r="F408" s="188"/>
      <c r="G408" s="188"/>
      <c r="H408" s="188"/>
      <c r="I408" s="188"/>
      <c r="J408" s="188"/>
      <c r="K408" s="188"/>
      <c r="L408" s="188"/>
      <c r="M408" s="188"/>
      <c r="N408" s="188"/>
      <c r="O408" s="188"/>
      <c r="P408" s="188"/>
    </row>
    <row r="409" spans="1:16">
      <c r="A409" s="188"/>
      <c r="B409" s="188"/>
      <c r="C409" s="188"/>
      <c r="D409" s="188"/>
      <c r="E409" s="188"/>
      <c r="F409" s="188"/>
      <c r="G409" s="188"/>
      <c r="H409" s="188"/>
      <c r="I409" s="188"/>
      <c r="J409" s="188"/>
      <c r="K409" s="188"/>
      <c r="L409" s="188"/>
      <c r="M409" s="188"/>
      <c r="N409" s="188"/>
      <c r="O409" s="188"/>
      <c r="P409" s="188"/>
    </row>
    <row r="410" spans="1:16">
      <c r="A410" s="188"/>
      <c r="B410" s="188"/>
      <c r="C410" s="188"/>
      <c r="D410" s="188"/>
      <c r="E410" s="188"/>
      <c r="F410" s="188"/>
      <c r="G410" s="188"/>
      <c r="H410" s="188"/>
      <c r="I410" s="188"/>
      <c r="J410" s="188"/>
      <c r="K410" s="188"/>
      <c r="L410" s="188"/>
      <c r="M410" s="188"/>
      <c r="N410" s="188"/>
      <c r="O410" s="188"/>
      <c r="P410" s="188"/>
    </row>
    <row r="411" spans="1:16">
      <c r="A411" s="188"/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</row>
    <row r="412" spans="1:16">
      <c r="A412" s="188"/>
      <c r="B412" s="188"/>
      <c r="C412" s="188"/>
      <c r="D412" s="188"/>
      <c r="E412" s="188"/>
      <c r="F412" s="188"/>
      <c r="G412" s="188"/>
      <c r="H412" s="188"/>
      <c r="I412" s="188"/>
      <c r="J412" s="188"/>
      <c r="K412" s="188"/>
      <c r="L412" s="188"/>
      <c r="M412" s="188"/>
      <c r="N412" s="188"/>
      <c r="O412" s="188"/>
      <c r="P412" s="188"/>
    </row>
    <row r="413" spans="1:16">
      <c r="A413" s="188"/>
      <c r="B413" s="188"/>
      <c r="C413" s="188"/>
      <c r="D413" s="188"/>
      <c r="E413" s="188"/>
      <c r="F413" s="188"/>
      <c r="G413" s="188"/>
      <c r="H413" s="188"/>
      <c r="I413" s="188"/>
      <c r="J413" s="188"/>
      <c r="K413" s="188"/>
      <c r="L413" s="188"/>
      <c r="M413" s="188"/>
      <c r="N413" s="188"/>
      <c r="O413" s="188"/>
      <c r="P413" s="188"/>
    </row>
    <row r="414" spans="1:16">
      <c r="A414" s="188"/>
      <c r="B414" s="188"/>
      <c r="C414" s="188"/>
      <c r="D414" s="188"/>
      <c r="E414" s="188"/>
      <c r="F414" s="188"/>
      <c r="G414" s="188"/>
      <c r="H414" s="188"/>
      <c r="I414" s="188"/>
      <c r="J414" s="188"/>
      <c r="K414" s="188"/>
      <c r="L414" s="188"/>
      <c r="M414" s="188"/>
      <c r="N414" s="188"/>
      <c r="O414" s="188"/>
      <c r="P414" s="188"/>
    </row>
    <row r="415" spans="1:16">
      <c r="A415" s="188"/>
      <c r="B415" s="188"/>
      <c r="C415" s="188"/>
      <c r="D415" s="188"/>
      <c r="E415" s="188"/>
      <c r="F415" s="188"/>
      <c r="G415" s="188"/>
      <c r="H415" s="188"/>
      <c r="I415" s="188"/>
      <c r="J415" s="188"/>
      <c r="K415" s="188"/>
      <c r="L415" s="188"/>
      <c r="M415" s="188"/>
      <c r="N415" s="188"/>
      <c r="O415" s="188"/>
      <c r="P415" s="188"/>
    </row>
    <row r="416" spans="1:16">
      <c r="A416" s="188"/>
      <c r="B416" s="188"/>
      <c r="C416" s="188"/>
      <c r="D416" s="188"/>
      <c r="E416" s="188"/>
      <c r="F416" s="188"/>
      <c r="G416" s="188"/>
      <c r="H416" s="188"/>
      <c r="I416" s="188"/>
      <c r="J416" s="188"/>
      <c r="K416" s="188"/>
      <c r="L416" s="188"/>
      <c r="M416" s="188"/>
      <c r="N416" s="188"/>
      <c r="O416" s="188"/>
      <c r="P416" s="188"/>
    </row>
    <row r="417" spans="1:16">
      <c r="A417" s="188"/>
      <c r="B417" s="188"/>
      <c r="C417" s="188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</row>
    <row r="418" spans="1:16">
      <c r="A418" s="188"/>
      <c r="B418" s="188"/>
      <c r="C418" s="188"/>
      <c r="D418" s="188"/>
      <c r="E418" s="188"/>
      <c r="F418" s="188"/>
      <c r="G418" s="188"/>
      <c r="H418" s="188"/>
      <c r="I418" s="188"/>
      <c r="J418" s="188"/>
      <c r="K418" s="188"/>
      <c r="L418" s="188"/>
      <c r="M418" s="188"/>
      <c r="N418" s="188"/>
      <c r="O418" s="188"/>
      <c r="P418" s="188"/>
    </row>
    <row r="419" spans="1:16">
      <c r="A419" s="188"/>
      <c r="B419" s="188"/>
      <c r="C419" s="188"/>
      <c r="D419" s="188"/>
      <c r="E419" s="188"/>
      <c r="F419" s="188"/>
      <c r="G419" s="188"/>
      <c r="H419" s="188"/>
      <c r="I419" s="188"/>
      <c r="J419" s="188"/>
      <c r="K419" s="188"/>
      <c r="L419" s="188"/>
      <c r="M419" s="188"/>
      <c r="N419" s="188"/>
      <c r="O419" s="188"/>
      <c r="P419" s="188"/>
    </row>
    <row r="420" spans="1:16">
      <c r="A420" s="188"/>
      <c r="B420" s="188"/>
      <c r="C420" s="188"/>
      <c r="D420" s="188"/>
      <c r="E420" s="188"/>
      <c r="F420" s="188"/>
      <c r="G420" s="188"/>
      <c r="H420" s="188"/>
      <c r="I420" s="188"/>
      <c r="J420" s="188"/>
      <c r="K420" s="188"/>
      <c r="L420" s="188"/>
      <c r="M420" s="188"/>
      <c r="N420" s="188"/>
      <c r="O420" s="188"/>
      <c r="P420" s="188"/>
    </row>
    <row r="421" spans="1:16">
      <c r="A421" s="188"/>
      <c r="B421" s="188"/>
      <c r="C421" s="188"/>
      <c r="D421" s="188"/>
      <c r="E421" s="188"/>
      <c r="F421" s="188"/>
      <c r="G421" s="188"/>
      <c r="H421" s="188"/>
      <c r="I421" s="188"/>
      <c r="J421" s="188"/>
      <c r="K421" s="188"/>
      <c r="L421" s="188"/>
      <c r="M421" s="188"/>
      <c r="N421" s="188"/>
      <c r="O421" s="188"/>
      <c r="P421" s="188"/>
    </row>
    <row r="422" spans="1:16">
      <c r="A422" s="188"/>
      <c r="B422" s="188"/>
      <c r="C422" s="188"/>
      <c r="D422" s="188"/>
      <c r="E422" s="188"/>
      <c r="F422" s="188"/>
      <c r="G422" s="188"/>
      <c r="H422" s="188"/>
      <c r="I422" s="188"/>
      <c r="J422" s="188"/>
      <c r="K422" s="188"/>
      <c r="L422" s="188"/>
      <c r="M422" s="188"/>
      <c r="N422" s="188"/>
      <c r="O422" s="188"/>
      <c r="P422" s="188"/>
    </row>
    <row r="423" spans="1:16">
      <c r="A423" s="188"/>
      <c r="B423" s="188"/>
      <c r="C423" s="188"/>
      <c r="D423" s="188"/>
      <c r="E423" s="188"/>
      <c r="F423" s="188"/>
      <c r="G423" s="188"/>
      <c r="H423" s="188"/>
      <c r="I423" s="188"/>
      <c r="J423" s="188"/>
      <c r="K423" s="188"/>
      <c r="L423" s="188"/>
      <c r="M423" s="188"/>
      <c r="N423" s="188"/>
      <c r="O423" s="188"/>
      <c r="P423" s="188"/>
    </row>
    <row r="424" spans="1:16">
      <c r="A424" s="188"/>
      <c r="B424" s="188"/>
      <c r="C424" s="188"/>
      <c r="D424" s="188"/>
      <c r="E424" s="188"/>
      <c r="F424" s="188"/>
      <c r="G424" s="188"/>
      <c r="H424" s="188"/>
      <c r="I424" s="188"/>
      <c r="J424" s="188"/>
      <c r="K424" s="188"/>
      <c r="L424" s="188"/>
      <c r="M424" s="188"/>
      <c r="N424" s="188"/>
      <c r="O424" s="188"/>
      <c r="P424" s="188"/>
    </row>
    <row r="425" spans="1:16">
      <c r="A425" s="188"/>
      <c r="B425" s="188"/>
      <c r="C425" s="188"/>
      <c r="D425" s="188"/>
      <c r="E425" s="188"/>
      <c r="F425" s="188"/>
      <c r="G425" s="188"/>
      <c r="H425" s="188"/>
      <c r="I425" s="188"/>
      <c r="J425" s="188"/>
      <c r="K425" s="188"/>
      <c r="L425" s="188"/>
      <c r="M425" s="188"/>
      <c r="N425" s="188"/>
      <c r="O425" s="188"/>
      <c r="P425" s="188"/>
    </row>
    <row r="426" spans="1:16">
      <c r="A426" s="188"/>
      <c r="B426" s="188"/>
      <c r="C426" s="188"/>
      <c r="D426" s="188"/>
      <c r="E426" s="188"/>
      <c r="F426" s="188"/>
      <c r="G426" s="188"/>
      <c r="H426" s="188"/>
      <c r="I426" s="188"/>
      <c r="J426" s="188"/>
      <c r="K426" s="188"/>
      <c r="L426" s="188"/>
      <c r="M426" s="188"/>
      <c r="N426" s="188"/>
      <c r="O426" s="188"/>
      <c r="P426" s="188"/>
    </row>
    <row r="427" spans="1:16">
      <c r="A427" s="188"/>
      <c r="B427" s="188"/>
      <c r="C427" s="188"/>
      <c r="D427" s="188"/>
      <c r="E427" s="188"/>
      <c r="F427" s="188"/>
      <c r="G427" s="188"/>
      <c r="H427" s="188"/>
      <c r="I427" s="188"/>
      <c r="J427" s="188"/>
      <c r="K427" s="188"/>
      <c r="L427" s="188"/>
      <c r="M427" s="188"/>
      <c r="N427" s="188"/>
      <c r="O427" s="188"/>
      <c r="P427" s="188"/>
    </row>
    <row r="428" spans="1:16">
      <c r="A428" s="188"/>
      <c r="B428" s="188"/>
      <c r="C428" s="188"/>
      <c r="D428" s="188"/>
      <c r="E428" s="188"/>
      <c r="F428" s="188"/>
      <c r="G428" s="188"/>
      <c r="H428" s="188"/>
      <c r="I428" s="188"/>
      <c r="J428" s="188"/>
      <c r="K428" s="188"/>
      <c r="L428" s="188"/>
      <c r="M428" s="188"/>
      <c r="N428" s="188"/>
      <c r="O428" s="188"/>
      <c r="P428" s="188"/>
    </row>
    <row r="429" spans="1:16">
      <c r="A429" s="188"/>
      <c r="B429" s="188"/>
      <c r="C429" s="188"/>
      <c r="D429" s="188"/>
      <c r="E429" s="188"/>
      <c r="F429" s="188"/>
      <c r="G429" s="188"/>
      <c r="H429" s="188"/>
      <c r="I429" s="188"/>
      <c r="J429" s="188"/>
      <c r="K429" s="188"/>
      <c r="L429" s="188"/>
      <c r="M429" s="188"/>
      <c r="N429" s="188"/>
      <c r="O429" s="188"/>
      <c r="P429" s="188"/>
    </row>
    <row r="430" spans="1:16">
      <c r="A430" s="188"/>
      <c r="B430" s="188"/>
      <c r="C430" s="188"/>
      <c r="D430" s="188"/>
      <c r="E430" s="188"/>
      <c r="F430" s="188"/>
      <c r="G430" s="188"/>
      <c r="H430" s="188"/>
      <c r="I430" s="188"/>
      <c r="J430" s="188"/>
      <c r="K430" s="188"/>
      <c r="L430" s="188"/>
      <c r="M430" s="188"/>
      <c r="N430" s="188"/>
      <c r="O430" s="188"/>
      <c r="P430" s="188"/>
    </row>
    <row r="431" spans="1:16">
      <c r="A431" s="188"/>
      <c r="B431" s="188"/>
      <c r="C431" s="188"/>
      <c r="D431" s="188"/>
      <c r="E431" s="188"/>
      <c r="F431" s="188"/>
      <c r="G431" s="188"/>
      <c r="H431" s="188"/>
      <c r="I431" s="188"/>
      <c r="J431" s="188"/>
      <c r="K431" s="188"/>
      <c r="L431" s="188"/>
      <c r="M431" s="188"/>
      <c r="N431" s="188"/>
      <c r="O431" s="188"/>
      <c r="P431" s="188"/>
    </row>
    <row r="432" spans="1:16">
      <c r="A432" s="188"/>
      <c r="B432" s="188"/>
      <c r="C432" s="188"/>
      <c r="D432" s="188"/>
      <c r="E432" s="188"/>
      <c r="F432" s="188"/>
      <c r="G432" s="188"/>
      <c r="H432" s="188"/>
      <c r="I432" s="188"/>
      <c r="J432" s="188"/>
      <c r="K432" s="188"/>
      <c r="L432" s="188"/>
      <c r="M432" s="188"/>
      <c r="N432" s="188"/>
      <c r="O432" s="188"/>
      <c r="P432" s="188"/>
    </row>
    <row r="433" spans="1:16">
      <c r="A433" s="188"/>
      <c r="B433" s="188"/>
      <c r="C433" s="188"/>
      <c r="D433" s="188"/>
      <c r="E433" s="188"/>
      <c r="F433" s="188"/>
      <c r="G433" s="188"/>
      <c r="H433" s="188"/>
      <c r="I433" s="188"/>
      <c r="J433" s="188"/>
      <c r="K433" s="188"/>
      <c r="L433" s="188"/>
      <c r="M433" s="188"/>
      <c r="N433" s="188"/>
      <c r="O433" s="188"/>
      <c r="P433" s="188"/>
    </row>
    <row r="434" spans="1:16">
      <c r="A434" s="188"/>
      <c r="B434" s="188"/>
      <c r="C434" s="188"/>
      <c r="D434" s="188"/>
      <c r="E434" s="188"/>
      <c r="F434" s="188"/>
      <c r="G434" s="188"/>
      <c r="H434" s="188"/>
      <c r="I434" s="188"/>
      <c r="J434" s="188"/>
      <c r="K434" s="188"/>
      <c r="L434" s="188"/>
      <c r="M434" s="188"/>
      <c r="N434" s="188"/>
      <c r="O434" s="188"/>
      <c r="P434" s="188"/>
    </row>
    <row r="435" spans="1:16">
      <c r="A435" s="188"/>
      <c r="B435" s="188"/>
      <c r="C435" s="188"/>
      <c r="D435" s="188"/>
      <c r="E435" s="188"/>
      <c r="F435" s="188"/>
      <c r="G435" s="188"/>
      <c r="H435" s="188"/>
      <c r="I435" s="188"/>
      <c r="J435" s="188"/>
      <c r="K435" s="188"/>
      <c r="L435" s="188"/>
      <c r="M435" s="188"/>
      <c r="N435" s="188"/>
      <c r="O435" s="188"/>
      <c r="P435" s="188"/>
    </row>
    <row r="436" spans="1:16">
      <c r="A436" s="188"/>
      <c r="B436" s="188"/>
      <c r="C436" s="188"/>
      <c r="D436" s="188"/>
      <c r="E436" s="188"/>
      <c r="F436" s="188"/>
      <c r="G436" s="188"/>
      <c r="H436" s="188"/>
      <c r="I436" s="188"/>
      <c r="J436" s="188"/>
      <c r="K436" s="188"/>
      <c r="L436" s="188"/>
      <c r="M436" s="188"/>
      <c r="N436" s="188"/>
      <c r="O436" s="188"/>
      <c r="P436" s="188"/>
    </row>
    <row r="437" spans="1:16">
      <c r="A437" s="188"/>
      <c r="B437" s="188"/>
      <c r="C437" s="188"/>
      <c r="D437" s="188"/>
      <c r="E437" s="188"/>
      <c r="F437" s="188"/>
      <c r="G437" s="188"/>
      <c r="H437" s="188"/>
      <c r="I437" s="188"/>
      <c r="J437" s="188"/>
      <c r="K437" s="188"/>
      <c r="L437" s="188"/>
      <c r="M437" s="188"/>
      <c r="N437" s="188"/>
      <c r="O437" s="188"/>
      <c r="P437" s="188"/>
    </row>
    <row r="438" spans="1:16">
      <c r="A438" s="188"/>
      <c r="B438" s="188"/>
      <c r="C438" s="188"/>
      <c r="D438" s="188"/>
      <c r="E438" s="188"/>
      <c r="F438" s="188"/>
      <c r="G438" s="188"/>
      <c r="H438" s="188"/>
      <c r="I438" s="188"/>
      <c r="J438" s="188"/>
      <c r="K438" s="188"/>
      <c r="L438" s="188"/>
      <c r="M438" s="188"/>
      <c r="N438" s="188"/>
      <c r="O438" s="188"/>
      <c r="P438" s="188"/>
    </row>
    <row r="439" spans="1:16">
      <c r="A439" s="188"/>
      <c r="B439" s="188"/>
      <c r="C439" s="188"/>
      <c r="D439" s="188"/>
      <c r="E439" s="188"/>
      <c r="F439" s="188"/>
      <c r="G439" s="188"/>
      <c r="H439" s="188"/>
      <c r="I439" s="188"/>
      <c r="J439" s="188"/>
      <c r="K439" s="188"/>
      <c r="L439" s="188"/>
      <c r="M439" s="188"/>
      <c r="N439" s="188"/>
      <c r="O439" s="188"/>
      <c r="P439" s="188"/>
    </row>
    <row r="440" spans="1:16">
      <c r="A440" s="188"/>
      <c r="B440" s="188"/>
      <c r="C440" s="188"/>
      <c r="D440" s="188"/>
      <c r="E440" s="188"/>
      <c r="F440" s="188"/>
      <c r="G440" s="188"/>
      <c r="H440" s="188"/>
      <c r="I440" s="188"/>
      <c r="J440" s="188"/>
      <c r="K440" s="188"/>
      <c r="L440" s="188"/>
      <c r="M440" s="188"/>
      <c r="N440" s="188"/>
      <c r="O440" s="188"/>
      <c r="P440" s="188"/>
    </row>
    <row r="441" spans="1:16">
      <c r="A441" s="188"/>
      <c r="B441" s="188"/>
      <c r="C441" s="188"/>
      <c r="D441" s="188"/>
      <c r="E441" s="188"/>
      <c r="F441" s="188"/>
      <c r="G441" s="188"/>
      <c r="H441" s="188"/>
      <c r="I441" s="188"/>
      <c r="J441" s="188"/>
      <c r="K441" s="188"/>
      <c r="L441" s="188"/>
      <c r="M441" s="188"/>
      <c r="N441" s="188"/>
      <c r="O441" s="188"/>
      <c r="P441" s="188"/>
    </row>
    <row r="442" spans="1:16">
      <c r="A442" s="188"/>
      <c r="B442" s="188"/>
      <c r="C442" s="188"/>
      <c r="D442" s="188"/>
      <c r="E442" s="188"/>
      <c r="F442" s="188"/>
      <c r="G442" s="188"/>
      <c r="H442" s="188"/>
      <c r="I442" s="188"/>
      <c r="J442" s="188"/>
      <c r="K442" s="188"/>
      <c r="L442" s="188"/>
      <c r="M442" s="188"/>
      <c r="N442" s="188"/>
      <c r="O442" s="188"/>
      <c r="P442" s="188"/>
    </row>
    <row r="443" spans="1:16">
      <c r="A443" s="188"/>
      <c r="B443" s="188"/>
      <c r="C443" s="188"/>
      <c r="D443" s="188"/>
      <c r="E443" s="188"/>
      <c r="F443" s="188"/>
      <c r="G443" s="188"/>
      <c r="H443" s="188"/>
      <c r="I443" s="188"/>
      <c r="J443" s="188"/>
      <c r="K443" s="188"/>
      <c r="L443" s="188"/>
      <c r="M443" s="188"/>
      <c r="N443" s="188"/>
      <c r="O443" s="188"/>
      <c r="P443" s="188"/>
    </row>
    <row r="444" spans="1:16">
      <c r="A444" s="188"/>
      <c r="B444" s="188"/>
      <c r="C444" s="188"/>
      <c r="D444" s="188"/>
      <c r="E444" s="188"/>
      <c r="F444" s="188"/>
      <c r="G444" s="188"/>
      <c r="H444" s="188"/>
      <c r="I444" s="188"/>
      <c r="J444" s="188"/>
      <c r="K444" s="188"/>
      <c r="L444" s="188"/>
      <c r="M444" s="188"/>
      <c r="N444" s="188"/>
      <c r="O444" s="188"/>
      <c r="P444" s="188"/>
    </row>
    <row r="445" spans="1:16">
      <c r="A445" s="188"/>
      <c r="B445" s="188"/>
      <c r="C445" s="188"/>
      <c r="D445" s="188"/>
      <c r="E445" s="188"/>
      <c r="F445" s="188"/>
      <c r="G445" s="188"/>
      <c r="H445" s="188"/>
      <c r="I445" s="188"/>
      <c r="J445" s="188"/>
      <c r="K445" s="188"/>
      <c r="L445" s="188"/>
      <c r="M445" s="188"/>
      <c r="N445" s="188"/>
      <c r="O445" s="188"/>
      <c r="P445" s="188"/>
    </row>
    <row r="446" spans="1:16">
      <c r="A446" s="188"/>
      <c r="B446" s="188"/>
      <c r="C446" s="188"/>
      <c r="D446" s="188"/>
      <c r="E446" s="188"/>
      <c r="F446" s="188"/>
      <c r="G446" s="188"/>
      <c r="H446" s="188"/>
      <c r="I446" s="188"/>
      <c r="J446" s="188"/>
      <c r="K446" s="188"/>
      <c r="L446" s="188"/>
      <c r="M446" s="188"/>
      <c r="N446" s="188"/>
      <c r="O446" s="188"/>
      <c r="P446" s="188"/>
    </row>
    <row r="447" spans="1:16">
      <c r="A447" s="188"/>
      <c r="B447" s="188"/>
      <c r="C447" s="188"/>
      <c r="D447" s="188"/>
      <c r="E447" s="188"/>
      <c r="F447" s="188"/>
      <c r="G447" s="188"/>
      <c r="H447" s="188"/>
      <c r="I447" s="188"/>
      <c r="J447" s="188"/>
      <c r="K447" s="188"/>
      <c r="L447" s="188"/>
      <c r="M447" s="188"/>
      <c r="N447" s="188"/>
      <c r="O447" s="188"/>
      <c r="P447" s="188"/>
    </row>
    <row r="448" spans="1:16">
      <c r="A448" s="188"/>
      <c r="B448" s="188"/>
      <c r="C448" s="188"/>
      <c r="D448" s="188"/>
      <c r="E448" s="188"/>
      <c r="F448" s="188"/>
      <c r="G448" s="188"/>
      <c r="H448" s="188"/>
      <c r="I448" s="188"/>
      <c r="J448" s="188"/>
      <c r="K448" s="188"/>
      <c r="L448" s="188"/>
      <c r="M448" s="188"/>
      <c r="N448" s="188"/>
      <c r="O448" s="188"/>
      <c r="P448" s="188"/>
    </row>
    <row r="449" spans="1:16">
      <c r="A449" s="188"/>
      <c r="B449" s="188"/>
      <c r="C449" s="188"/>
      <c r="D449" s="188"/>
      <c r="E449" s="188"/>
      <c r="F449" s="188"/>
      <c r="G449" s="188"/>
      <c r="H449" s="188"/>
      <c r="I449" s="188"/>
      <c r="J449" s="188"/>
      <c r="K449" s="188"/>
      <c r="L449" s="188"/>
      <c r="M449" s="188"/>
      <c r="N449" s="188"/>
      <c r="O449" s="188"/>
      <c r="P449" s="188"/>
    </row>
    <row r="450" spans="1:16">
      <c r="A450" s="188"/>
      <c r="B450" s="188"/>
      <c r="C450" s="188"/>
      <c r="D450" s="188"/>
      <c r="E450" s="188"/>
      <c r="F450" s="188"/>
      <c r="G450" s="188"/>
      <c r="H450" s="188"/>
      <c r="I450" s="188"/>
      <c r="J450" s="188"/>
      <c r="K450" s="188"/>
      <c r="L450" s="188"/>
      <c r="M450" s="188"/>
      <c r="N450" s="188"/>
      <c r="O450" s="188"/>
      <c r="P450" s="188"/>
    </row>
    <row r="451" spans="1:16">
      <c r="A451" s="188"/>
      <c r="B451" s="188"/>
      <c r="C451" s="188"/>
      <c r="D451" s="188"/>
      <c r="E451" s="188"/>
      <c r="F451" s="188"/>
      <c r="G451" s="188"/>
      <c r="H451" s="188"/>
      <c r="I451" s="188"/>
      <c r="J451" s="188"/>
      <c r="K451" s="188"/>
      <c r="L451" s="188"/>
      <c r="M451" s="188"/>
      <c r="N451" s="188"/>
      <c r="O451" s="188"/>
      <c r="P451" s="188"/>
    </row>
    <row r="452" spans="1:16">
      <c r="A452" s="188"/>
      <c r="B452" s="188"/>
      <c r="C452" s="188"/>
      <c r="D452" s="188"/>
      <c r="E452" s="188"/>
      <c r="F452" s="188"/>
      <c r="G452" s="188"/>
      <c r="H452" s="188"/>
      <c r="I452" s="188"/>
      <c r="J452" s="188"/>
      <c r="K452" s="188"/>
      <c r="L452" s="188"/>
      <c r="M452" s="188"/>
      <c r="N452" s="188"/>
      <c r="O452" s="188"/>
      <c r="P452" s="188"/>
    </row>
    <row r="453" spans="1:16">
      <c r="A453" s="188"/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88"/>
      <c r="O453" s="188"/>
      <c r="P453" s="188"/>
    </row>
    <row r="454" spans="1:16">
      <c r="A454" s="188"/>
      <c r="B454" s="188"/>
      <c r="C454" s="188"/>
      <c r="D454" s="188"/>
      <c r="E454" s="188"/>
      <c r="F454" s="188"/>
      <c r="G454" s="188"/>
      <c r="H454" s="188"/>
      <c r="I454" s="188"/>
      <c r="J454" s="188"/>
      <c r="K454" s="188"/>
      <c r="L454" s="188"/>
      <c r="M454" s="188"/>
      <c r="N454" s="188"/>
      <c r="O454" s="188"/>
      <c r="P454" s="188"/>
    </row>
    <row r="455" spans="1:16">
      <c r="A455" s="188"/>
      <c r="B455" s="188"/>
      <c r="C455" s="188"/>
      <c r="D455" s="188"/>
      <c r="E455" s="188"/>
      <c r="F455" s="188"/>
      <c r="G455" s="188"/>
      <c r="H455" s="188"/>
      <c r="I455" s="188"/>
      <c r="J455" s="188"/>
      <c r="K455" s="188"/>
      <c r="L455" s="188"/>
      <c r="M455" s="188"/>
      <c r="N455" s="188"/>
      <c r="O455" s="188"/>
      <c r="P455" s="188"/>
    </row>
    <row r="456" spans="1:16">
      <c r="A456" s="188"/>
      <c r="B456" s="188"/>
      <c r="C456" s="188"/>
      <c r="D456" s="188"/>
      <c r="E456" s="188"/>
      <c r="F456" s="188"/>
      <c r="G456" s="188"/>
      <c r="H456" s="188"/>
      <c r="I456" s="188"/>
      <c r="J456" s="188"/>
      <c r="K456" s="188"/>
      <c r="L456" s="188"/>
      <c r="M456" s="188"/>
      <c r="N456" s="188"/>
      <c r="O456" s="188"/>
      <c r="P456" s="188"/>
    </row>
    <row r="457" spans="1:16">
      <c r="A457" s="188"/>
      <c r="B457" s="188"/>
      <c r="C457" s="188"/>
      <c r="D457" s="188"/>
      <c r="E457" s="188"/>
      <c r="F457" s="188"/>
      <c r="G457" s="188"/>
      <c r="H457" s="188"/>
      <c r="I457" s="188"/>
      <c r="J457" s="188"/>
      <c r="K457" s="188"/>
      <c r="L457" s="188"/>
      <c r="M457" s="188"/>
      <c r="N457" s="188"/>
      <c r="O457" s="188"/>
      <c r="P457" s="188"/>
    </row>
    <row r="458" spans="1:16">
      <c r="A458" s="188"/>
      <c r="B458" s="188"/>
      <c r="C458" s="188"/>
      <c r="D458" s="188"/>
      <c r="E458" s="188"/>
      <c r="F458" s="188"/>
      <c r="G458" s="188"/>
      <c r="H458" s="188"/>
      <c r="I458" s="188"/>
      <c r="J458" s="188"/>
      <c r="K458" s="188"/>
      <c r="L458" s="188"/>
      <c r="M458" s="188"/>
      <c r="N458" s="188"/>
      <c r="O458" s="188"/>
      <c r="P458" s="188"/>
    </row>
    <row r="459" spans="1:16">
      <c r="A459" s="188"/>
      <c r="B459" s="188"/>
      <c r="C459" s="188"/>
      <c r="D459" s="188"/>
      <c r="E459" s="188"/>
      <c r="F459" s="188"/>
      <c r="G459" s="188"/>
      <c r="H459" s="188"/>
      <c r="I459" s="188"/>
      <c r="J459" s="188"/>
      <c r="K459" s="188"/>
      <c r="L459" s="188"/>
      <c r="M459" s="188"/>
      <c r="N459" s="188"/>
      <c r="O459" s="188"/>
      <c r="P459" s="188"/>
    </row>
    <row r="460" spans="1:16">
      <c r="A460" s="188"/>
      <c r="B460" s="188"/>
      <c r="C460" s="188"/>
      <c r="D460" s="188"/>
      <c r="E460" s="188"/>
      <c r="F460" s="188"/>
      <c r="G460" s="188"/>
      <c r="H460" s="188"/>
      <c r="I460" s="188"/>
      <c r="J460" s="188"/>
      <c r="K460" s="188"/>
      <c r="L460" s="188"/>
      <c r="M460" s="188"/>
      <c r="N460" s="188"/>
      <c r="O460" s="188"/>
      <c r="P460" s="188"/>
    </row>
    <row r="461" spans="1:16">
      <c r="A461" s="188"/>
      <c r="B461" s="188"/>
      <c r="C461" s="188"/>
      <c r="D461" s="188"/>
      <c r="E461" s="188"/>
      <c r="F461" s="188"/>
      <c r="G461" s="188"/>
      <c r="H461" s="188"/>
      <c r="I461" s="188"/>
      <c r="J461" s="188"/>
      <c r="K461" s="188"/>
      <c r="L461" s="188"/>
      <c r="M461" s="188"/>
      <c r="N461" s="188"/>
      <c r="O461" s="188"/>
      <c r="P461" s="188"/>
    </row>
    <row r="462" spans="1:16">
      <c r="A462" s="188"/>
      <c r="B462" s="188"/>
      <c r="C462" s="188"/>
      <c r="D462" s="188"/>
      <c r="E462" s="188"/>
      <c r="F462" s="188"/>
      <c r="G462" s="188"/>
      <c r="H462" s="188"/>
      <c r="I462" s="188"/>
      <c r="J462" s="188"/>
      <c r="K462" s="188"/>
      <c r="L462" s="188"/>
      <c r="M462" s="188"/>
      <c r="N462" s="188"/>
      <c r="O462" s="188"/>
      <c r="P462" s="188"/>
    </row>
    <row r="463" spans="1:16">
      <c r="A463" s="188"/>
      <c r="B463" s="188"/>
      <c r="C463" s="188"/>
      <c r="D463" s="188"/>
      <c r="E463" s="188"/>
      <c r="F463" s="188"/>
      <c r="G463" s="188"/>
      <c r="H463" s="188"/>
      <c r="I463" s="188"/>
      <c r="J463" s="188"/>
      <c r="K463" s="188"/>
      <c r="L463" s="188"/>
      <c r="M463" s="188"/>
      <c r="N463" s="188"/>
      <c r="O463" s="188"/>
      <c r="P463" s="188"/>
    </row>
    <row r="464" spans="1:16">
      <c r="A464" s="188"/>
      <c r="B464" s="188"/>
      <c r="C464" s="188"/>
      <c r="D464" s="188"/>
      <c r="E464" s="188"/>
      <c r="F464" s="188"/>
      <c r="G464" s="188"/>
      <c r="H464" s="188"/>
      <c r="I464" s="188"/>
      <c r="J464" s="188"/>
      <c r="K464" s="188"/>
      <c r="L464" s="188"/>
      <c r="M464" s="188"/>
      <c r="N464" s="188"/>
      <c r="O464" s="188"/>
      <c r="P464" s="188"/>
    </row>
    <row r="465" spans="1:16">
      <c r="A465" s="188"/>
      <c r="B465" s="188"/>
      <c r="C465" s="188"/>
      <c r="D465" s="188"/>
      <c r="E465" s="188"/>
      <c r="F465" s="188"/>
      <c r="G465" s="188"/>
      <c r="H465" s="188"/>
      <c r="I465" s="188"/>
      <c r="J465" s="188"/>
      <c r="K465" s="188"/>
      <c r="L465" s="188"/>
      <c r="M465" s="188"/>
      <c r="N465" s="188"/>
      <c r="O465" s="188"/>
      <c r="P465" s="188"/>
    </row>
    <row r="466" spans="1:16">
      <c r="A466" s="188"/>
      <c r="B466" s="188"/>
      <c r="C466" s="188"/>
      <c r="D466" s="188"/>
      <c r="E466" s="188"/>
      <c r="F466" s="188"/>
      <c r="G466" s="188"/>
      <c r="H466" s="188"/>
      <c r="I466" s="188"/>
      <c r="J466" s="188"/>
      <c r="K466" s="188"/>
      <c r="L466" s="188"/>
      <c r="M466" s="188"/>
      <c r="N466" s="188"/>
      <c r="O466" s="188"/>
      <c r="P466" s="188"/>
    </row>
    <row r="467" spans="1:16">
      <c r="A467" s="188"/>
      <c r="B467" s="188"/>
      <c r="C467" s="188"/>
      <c r="D467" s="188"/>
      <c r="E467" s="188"/>
      <c r="F467" s="188"/>
      <c r="G467" s="188"/>
      <c r="H467" s="188"/>
      <c r="I467" s="188"/>
      <c r="J467" s="188"/>
      <c r="K467" s="188"/>
      <c r="L467" s="188"/>
      <c r="M467" s="188"/>
      <c r="N467" s="188"/>
      <c r="O467" s="188"/>
      <c r="P467" s="188"/>
    </row>
    <row r="468" spans="1:16">
      <c r="A468" s="188"/>
      <c r="B468" s="188"/>
      <c r="C468" s="188"/>
      <c r="D468" s="188"/>
      <c r="E468" s="188"/>
      <c r="F468" s="188"/>
      <c r="G468" s="188"/>
      <c r="H468" s="188"/>
      <c r="I468" s="188"/>
      <c r="J468" s="188"/>
      <c r="K468" s="188"/>
      <c r="L468" s="188"/>
      <c r="M468" s="188"/>
      <c r="N468" s="188"/>
      <c r="O468" s="188"/>
      <c r="P468" s="188"/>
    </row>
    <row r="469" spans="1:16">
      <c r="A469" s="188"/>
      <c r="B469" s="188"/>
      <c r="C469" s="188"/>
      <c r="D469" s="188"/>
      <c r="E469" s="188"/>
      <c r="F469" s="188"/>
      <c r="G469" s="188"/>
      <c r="H469" s="188"/>
      <c r="I469" s="188"/>
      <c r="J469" s="188"/>
      <c r="K469" s="188"/>
      <c r="L469" s="188"/>
      <c r="M469" s="188"/>
      <c r="N469" s="188"/>
      <c r="O469" s="188"/>
      <c r="P469" s="188"/>
    </row>
    <row r="470" spans="1:16">
      <c r="A470" s="188"/>
      <c r="B470" s="188"/>
      <c r="C470" s="188"/>
      <c r="D470" s="188"/>
      <c r="E470" s="188"/>
      <c r="F470" s="188"/>
      <c r="G470" s="188"/>
      <c r="H470" s="188"/>
      <c r="I470" s="188"/>
      <c r="J470" s="188"/>
      <c r="K470" s="188"/>
      <c r="L470" s="188"/>
      <c r="M470" s="188"/>
      <c r="N470" s="188"/>
      <c r="O470" s="188"/>
      <c r="P470" s="188"/>
    </row>
    <row r="471" spans="1:16">
      <c r="A471" s="188"/>
      <c r="B471" s="188"/>
      <c r="C471" s="188"/>
      <c r="D471" s="188"/>
      <c r="E471" s="188"/>
      <c r="F471" s="188"/>
      <c r="G471" s="188"/>
      <c r="H471" s="188"/>
      <c r="I471" s="188"/>
      <c r="J471" s="188"/>
      <c r="K471" s="188"/>
      <c r="L471" s="188"/>
      <c r="M471" s="188"/>
      <c r="N471" s="188"/>
      <c r="O471" s="188"/>
      <c r="P471" s="188"/>
    </row>
    <row r="472" spans="1:16">
      <c r="A472" s="188"/>
      <c r="B472" s="188"/>
      <c r="C472" s="188"/>
      <c r="D472" s="188"/>
      <c r="E472" s="188"/>
      <c r="F472" s="188"/>
      <c r="G472" s="188"/>
      <c r="H472" s="188"/>
      <c r="I472" s="188"/>
      <c r="J472" s="188"/>
      <c r="K472" s="188"/>
      <c r="L472" s="188"/>
      <c r="M472" s="188"/>
      <c r="N472" s="188"/>
      <c r="O472" s="188"/>
      <c r="P472" s="188"/>
    </row>
    <row r="473" spans="1:16">
      <c r="A473" s="188"/>
      <c r="B473" s="188"/>
      <c r="C473" s="188"/>
      <c r="D473" s="188"/>
      <c r="E473" s="188"/>
      <c r="F473" s="188"/>
      <c r="G473" s="188"/>
      <c r="H473" s="188"/>
      <c r="I473" s="188"/>
      <c r="J473" s="188"/>
      <c r="K473" s="188"/>
      <c r="L473" s="188"/>
      <c r="M473" s="188"/>
      <c r="N473" s="188"/>
      <c r="O473" s="188"/>
      <c r="P473" s="188"/>
    </row>
    <row r="474" spans="1:16">
      <c r="A474" s="188"/>
      <c r="B474" s="188"/>
      <c r="C474" s="188"/>
      <c r="D474" s="188"/>
      <c r="E474" s="188"/>
      <c r="F474" s="188"/>
      <c r="G474" s="188"/>
      <c r="H474" s="188"/>
      <c r="I474" s="188"/>
      <c r="J474" s="188"/>
      <c r="K474" s="188"/>
      <c r="L474" s="188"/>
      <c r="M474" s="188"/>
      <c r="N474" s="188"/>
      <c r="O474" s="188"/>
      <c r="P474" s="188"/>
    </row>
    <row r="475" spans="1:16">
      <c r="A475" s="188"/>
      <c r="B475" s="188"/>
      <c r="C475" s="188"/>
      <c r="D475" s="188"/>
      <c r="E475" s="188"/>
      <c r="F475" s="188"/>
      <c r="G475" s="188"/>
      <c r="H475" s="188"/>
      <c r="I475" s="188"/>
      <c r="J475" s="188"/>
      <c r="K475" s="188"/>
      <c r="L475" s="188"/>
      <c r="M475" s="188"/>
      <c r="N475" s="188"/>
      <c r="O475" s="188"/>
      <c r="P475" s="188"/>
    </row>
    <row r="476" spans="1:16">
      <c r="A476" s="188"/>
      <c r="B476" s="188"/>
      <c r="C476" s="188"/>
      <c r="D476" s="188"/>
      <c r="E476" s="188"/>
      <c r="F476" s="188"/>
      <c r="G476" s="188"/>
      <c r="H476" s="188"/>
      <c r="I476" s="188"/>
      <c r="J476" s="188"/>
      <c r="K476" s="188"/>
      <c r="L476" s="188"/>
      <c r="M476" s="188"/>
      <c r="N476" s="188"/>
      <c r="O476" s="188"/>
      <c r="P476" s="188"/>
    </row>
    <row r="477" spans="1:16">
      <c r="A477" s="188"/>
      <c r="B477" s="188"/>
      <c r="C477" s="188"/>
      <c r="D477" s="188"/>
      <c r="E477" s="188"/>
      <c r="F477" s="188"/>
      <c r="G477" s="188"/>
      <c r="H477" s="188"/>
      <c r="I477" s="188"/>
      <c r="J477" s="188"/>
      <c r="K477" s="188"/>
      <c r="L477" s="188"/>
      <c r="M477" s="188"/>
      <c r="N477" s="188"/>
      <c r="O477" s="188"/>
      <c r="P477" s="188"/>
    </row>
    <row r="478" spans="1:16">
      <c r="A478" s="188"/>
      <c r="B478" s="188"/>
      <c r="C478" s="188"/>
      <c r="D478" s="188"/>
      <c r="E478" s="188"/>
      <c r="F478" s="188"/>
      <c r="G478" s="188"/>
      <c r="H478" s="188"/>
      <c r="I478" s="188"/>
      <c r="J478" s="188"/>
      <c r="K478" s="188"/>
      <c r="L478" s="188"/>
      <c r="M478" s="188"/>
      <c r="N478" s="188"/>
      <c r="O478" s="188"/>
      <c r="P478" s="188"/>
    </row>
    <row r="479" spans="1:16">
      <c r="A479" s="188"/>
      <c r="B479" s="188"/>
      <c r="C479" s="188"/>
      <c r="D479" s="188"/>
      <c r="E479" s="188"/>
      <c r="F479" s="188"/>
      <c r="G479" s="188"/>
      <c r="H479" s="188"/>
      <c r="I479" s="188"/>
      <c r="J479" s="188"/>
      <c r="K479" s="188"/>
      <c r="L479" s="188"/>
      <c r="M479" s="188"/>
      <c r="N479" s="188"/>
      <c r="O479" s="188"/>
      <c r="P479" s="188"/>
    </row>
    <row r="480" spans="1:16">
      <c r="A480" s="188"/>
      <c r="B480" s="188"/>
      <c r="C480" s="188"/>
      <c r="D480" s="188"/>
      <c r="E480" s="188"/>
      <c r="F480" s="188"/>
      <c r="G480" s="188"/>
      <c r="H480" s="188"/>
      <c r="I480" s="188"/>
      <c r="J480" s="188"/>
      <c r="K480" s="188"/>
      <c r="L480" s="188"/>
      <c r="M480" s="188"/>
      <c r="N480" s="188"/>
      <c r="O480" s="188"/>
      <c r="P480" s="188"/>
    </row>
    <row r="481" spans="1:16">
      <c r="A481" s="188"/>
      <c r="B481" s="188"/>
      <c r="C481" s="188"/>
      <c r="D481" s="188"/>
      <c r="E481" s="188"/>
      <c r="F481" s="188"/>
      <c r="G481" s="188"/>
      <c r="H481" s="188"/>
      <c r="I481" s="188"/>
      <c r="J481" s="188"/>
      <c r="K481" s="188"/>
      <c r="L481" s="188"/>
      <c r="M481" s="188"/>
      <c r="N481" s="188"/>
      <c r="O481" s="188"/>
      <c r="P481" s="188"/>
    </row>
    <row r="482" spans="1:16">
      <c r="A482" s="188"/>
      <c r="B482" s="188"/>
      <c r="C482" s="188"/>
      <c r="D482" s="188"/>
      <c r="E482" s="188"/>
      <c r="F482" s="188"/>
      <c r="G482" s="188"/>
      <c r="H482" s="188"/>
      <c r="I482" s="188"/>
      <c r="J482" s="188"/>
      <c r="K482" s="188"/>
      <c r="L482" s="188"/>
      <c r="M482" s="188"/>
      <c r="N482" s="188"/>
      <c r="O482" s="188"/>
      <c r="P482" s="188"/>
    </row>
    <row r="483" spans="1:16">
      <c r="A483" s="188"/>
      <c r="B483" s="188"/>
      <c r="C483" s="188"/>
      <c r="D483" s="188"/>
      <c r="E483" s="188"/>
      <c r="F483" s="188"/>
      <c r="G483" s="188"/>
      <c r="H483" s="188"/>
      <c r="I483" s="188"/>
      <c r="J483" s="188"/>
      <c r="K483" s="188"/>
      <c r="L483" s="188"/>
      <c r="M483" s="188"/>
      <c r="N483" s="188"/>
      <c r="O483" s="188"/>
      <c r="P483" s="188"/>
    </row>
    <row r="484" spans="1:16">
      <c r="A484" s="188"/>
      <c r="B484" s="188"/>
      <c r="C484" s="188"/>
      <c r="D484" s="188"/>
      <c r="E484" s="188"/>
      <c r="F484" s="188"/>
      <c r="G484" s="188"/>
      <c r="H484" s="188"/>
      <c r="I484" s="188"/>
      <c r="J484" s="188"/>
      <c r="K484" s="188"/>
      <c r="L484" s="188"/>
      <c r="M484" s="188"/>
      <c r="N484" s="188"/>
      <c r="O484" s="188"/>
      <c r="P484" s="188"/>
    </row>
    <row r="485" spans="1:16">
      <c r="A485" s="188"/>
      <c r="B485" s="188"/>
      <c r="C485" s="188"/>
      <c r="D485" s="188"/>
      <c r="E485" s="188"/>
      <c r="F485" s="188"/>
      <c r="G485" s="188"/>
      <c r="H485" s="188"/>
      <c r="I485" s="188"/>
      <c r="J485" s="188"/>
      <c r="K485" s="188"/>
      <c r="L485" s="188"/>
      <c r="M485" s="188"/>
      <c r="N485" s="188"/>
      <c r="O485" s="188"/>
      <c r="P485" s="188"/>
    </row>
    <row r="486" spans="1:16">
      <c r="A486" s="188"/>
      <c r="B486" s="188"/>
      <c r="C486" s="188"/>
      <c r="D486" s="188"/>
      <c r="E486" s="188"/>
      <c r="F486" s="188"/>
      <c r="G486" s="188"/>
      <c r="H486" s="188"/>
      <c r="I486" s="188"/>
      <c r="J486" s="188"/>
      <c r="K486" s="188"/>
      <c r="L486" s="188"/>
      <c r="M486" s="188"/>
      <c r="N486" s="188"/>
      <c r="O486" s="188"/>
      <c r="P486" s="188"/>
    </row>
    <row r="487" spans="1:16">
      <c r="A487" s="188"/>
      <c r="B487" s="188"/>
      <c r="C487" s="188"/>
      <c r="D487" s="188"/>
      <c r="E487" s="188"/>
      <c r="F487" s="188"/>
      <c r="G487" s="188"/>
      <c r="H487" s="188"/>
      <c r="I487" s="188"/>
      <c r="J487" s="188"/>
      <c r="K487" s="188"/>
      <c r="L487" s="188"/>
      <c r="M487" s="188"/>
      <c r="N487" s="188"/>
      <c r="O487" s="188"/>
      <c r="P487" s="188"/>
    </row>
    <row r="488" spans="1:16">
      <c r="A488" s="188"/>
      <c r="B488" s="188"/>
      <c r="C488" s="188"/>
      <c r="D488" s="188"/>
      <c r="E488" s="188"/>
      <c r="F488" s="188"/>
      <c r="G488" s="188"/>
      <c r="H488" s="188"/>
      <c r="I488" s="188"/>
      <c r="J488" s="188"/>
      <c r="K488" s="188"/>
      <c r="L488" s="188"/>
      <c r="M488" s="188"/>
      <c r="N488" s="188"/>
      <c r="O488" s="188"/>
      <c r="P488" s="188"/>
    </row>
    <row r="489" spans="1:16">
      <c r="A489" s="188"/>
      <c r="B489" s="188"/>
      <c r="C489" s="188"/>
      <c r="D489" s="188"/>
      <c r="E489" s="188"/>
      <c r="F489" s="188"/>
      <c r="G489" s="188"/>
      <c r="H489" s="188"/>
      <c r="I489" s="188"/>
      <c r="J489" s="188"/>
      <c r="K489" s="188"/>
      <c r="L489" s="188"/>
      <c r="M489" s="188"/>
      <c r="N489" s="188"/>
      <c r="O489" s="188"/>
      <c r="P489" s="188"/>
    </row>
    <row r="490" spans="1:16">
      <c r="A490" s="188"/>
      <c r="B490" s="188"/>
      <c r="C490" s="188"/>
      <c r="D490" s="188"/>
      <c r="E490" s="188"/>
      <c r="F490" s="188"/>
      <c r="G490" s="188"/>
      <c r="H490" s="188"/>
      <c r="I490" s="188"/>
      <c r="J490" s="188"/>
      <c r="K490" s="188"/>
      <c r="L490" s="188"/>
      <c r="M490" s="188"/>
      <c r="N490" s="188"/>
      <c r="O490" s="188"/>
      <c r="P490" s="188"/>
    </row>
    <row r="491" spans="1:16">
      <c r="A491" s="188"/>
      <c r="B491" s="188"/>
      <c r="C491" s="188"/>
      <c r="D491" s="188"/>
      <c r="E491" s="188"/>
      <c r="F491" s="188"/>
      <c r="G491" s="188"/>
      <c r="H491" s="188"/>
      <c r="I491" s="188"/>
      <c r="J491" s="188"/>
      <c r="K491" s="188"/>
      <c r="L491" s="188"/>
      <c r="M491" s="188"/>
      <c r="N491" s="188"/>
      <c r="O491" s="188"/>
      <c r="P491" s="188"/>
    </row>
    <row r="492" spans="1:16">
      <c r="A492" s="188"/>
      <c r="B492" s="188"/>
      <c r="C492" s="188"/>
      <c r="D492" s="188"/>
      <c r="E492" s="188"/>
      <c r="F492" s="188"/>
      <c r="G492" s="188"/>
      <c r="H492" s="188"/>
      <c r="I492" s="188"/>
      <c r="J492" s="188"/>
      <c r="K492" s="188"/>
      <c r="L492" s="188"/>
      <c r="M492" s="188"/>
      <c r="N492" s="188"/>
      <c r="O492" s="188"/>
      <c r="P492" s="188"/>
    </row>
    <row r="493" spans="1:16">
      <c r="A493" s="188"/>
      <c r="B493" s="188"/>
      <c r="C493" s="188"/>
      <c r="D493" s="188"/>
      <c r="E493" s="188"/>
      <c r="F493" s="188"/>
      <c r="G493" s="188"/>
      <c r="H493" s="188"/>
      <c r="I493" s="188"/>
      <c r="J493" s="188"/>
      <c r="K493" s="188"/>
      <c r="L493" s="188"/>
      <c r="M493" s="188"/>
      <c r="N493" s="188"/>
      <c r="O493" s="188"/>
      <c r="P493" s="188"/>
    </row>
    <row r="494" spans="1:16">
      <c r="A494" s="188"/>
      <c r="B494" s="188"/>
      <c r="C494" s="188"/>
      <c r="D494" s="188"/>
      <c r="E494" s="188"/>
      <c r="F494" s="188"/>
      <c r="G494" s="188"/>
      <c r="H494" s="188"/>
      <c r="I494" s="188"/>
      <c r="J494" s="188"/>
      <c r="K494" s="188"/>
      <c r="L494" s="188"/>
      <c r="M494" s="188"/>
      <c r="N494" s="188"/>
      <c r="O494" s="188"/>
      <c r="P494" s="188"/>
    </row>
    <row r="495" spans="1:16">
      <c r="A495" s="188"/>
      <c r="B495" s="188"/>
      <c r="C495" s="188"/>
      <c r="D495" s="188"/>
      <c r="E495" s="188"/>
      <c r="F495" s="188"/>
      <c r="G495" s="188"/>
      <c r="H495" s="188"/>
      <c r="I495" s="188"/>
      <c r="J495" s="188"/>
      <c r="K495" s="188"/>
      <c r="L495" s="188"/>
      <c r="M495" s="188"/>
      <c r="N495" s="188"/>
      <c r="O495" s="188"/>
      <c r="P495" s="188"/>
    </row>
    <row r="496" spans="1:16">
      <c r="A496" s="188"/>
      <c r="B496" s="188"/>
      <c r="C496" s="188"/>
      <c r="D496" s="188"/>
      <c r="E496" s="188"/>
      <c r="F496" s="188"/>
      <c r="G496" s="188"/>
      <c r="H496" s="188"/>
      <c r="I496" s="188"/>
      <c r="J496" s="188"/>
      <c r="K496" s="188"/>
      <c r="L496" s="188"/>
      <c r="M496" s="188"/>
      <c r="N496" s="188"/>
      <c r="O496" s="188"/>
      <c r="P496" s="188"/>
    </row>
    <row r="497" spans="1:16">
      <c r="A497" s="188"/>
      <c r="B497" s="188"/>
      <c r="C497" s="188"/>
      <c r="D497" s="188"/>
      <c r="E497" s="188"/>
      <c r="F497" s="188"/>
      <c r="G497" s="188"/>
      <c r="H497" s="188"/>
      <c r="I497" s="188"/>
      <c r="J497" s="188"/>
      <c r="K497" s="188"/>
      <c r="L497" s="188"/>
      <c r="M497" s="188"/>
      <c r="N497" s="188"/>
      <c r="O497" s="188"/>
      <c r="P497" s="188"/>
    </row>
    <row r="498" spans="1:16">
      <c r="A498" s="188"/>
      <c r="B498" s="188"/>
      <c r="C498" s="188"/>
      <c r="D498" s="188"/>
      <c r="E498" s="188"/>
      <c r="F498" s="188"/>
      <c r="G498" s="188"/>
      <c r="H498" s="188"/>
      <c r="I498" s="188"/>
      <c r="J498" s="188"/>
      <c r="K498" s="188"/>
      <c r="L498" s="188"/>
      <c r="M498" s="188"/>
      <c r="N498" s="188"/>
      <c r="O498" s="188"/>
      <c r="P498" s="188"/>
    </row>
    <row r="499" spans="1:16">
      <c r="A499" s="188"/>
      <c r="B499" s="188"/>
      <c r="C499" s="188"/>
      <c r="D499" s="188"/>
      <c r="E499" s="188"/>
      <c r="F499" s="188"/>
      <c r="G499" s="188"/>
      <c r="H499" s="188"/>
      <c r="I499" s="188"/>
      <c r="J499" s="188"/>
      <c r="K499" s="188"/>
      <c r="L499" s="188"/>
      <c r="M499" s="188"/>
      <c r="N499" s="188"/>
      <c r="O499" s="188"/>
      <c r="P499" s="188"/>
    </row>
    <row r="500" spans="1:16">
      <c r="A500" s="188"/>
      <c r="B500" s="188"/>
      <c r="C500" s="188"/>
      <c r="D500" s="188"/>
      <c r="E500" s="188"/>
      <c r="F500" s="188"/>
      <c r="G500" s="188"/>
      <c r="H500" s="188"/>
      <c r="I500" s="188"/>
      <c r="J500" s="188"/>
      <c r="K500" s="188"/>
      <c r="L500" s="188"/>
      <c r="M500" s="188"/>
      <c r="N500" s="188"/>
      <c r="O500" s="188"/>
      <c r="P500" s="188"/>
    </row>
    <row r="501" spans="1:16">
      <c r="A501" s="188"/>
      <c r="B501" s="188"/>
      <c r="C501" s="188"/>
      <c r="D501" s="188"/>
      <c r="E501" s="188"/>
      <c r="F501" s="188"/>
      <c r="G501" s="188"/>
      <c r="H501" s="188"/>
      <c r="I501" s="188"/>
      <c r="J501" s="188"/>
      <c r="K501" s="188"/>
      <c r="L501" s="188"/>
      <c r="M501" s="188"/>
      <c r="N501" s="188"/>
      <c r="O501" s="188"/>
      <c r="P501" s="188"/>
    </row>
    <row r="502" spans="1:16">
      <c r="A502" s="188"/>
      <c r="B502" s="188"/>
      <c r="C502" s="188"/>
      <c r="D502" s="188"/>
      <c r="E502" s="188"/>
      <c r="F502" s="188"/>
      <c r="G502" s="188"/>
      <c r="H502" s="188"/>
      <c r="I502" s="188"/>
      <c r="J502" s="188"/>
      <c r="K502" s="188"/>
      <c r="L502" s="188"/>
      <c r="M502" s="188"/>
      <c r="N502" s="188"/>
      <c r="O502" s="188"/>
      <c r="P502" s="188"/>
    </row>
    <row r="503" spans="1:16">
      <c r="A503" s="188"/>
      <c r="B503" s="188"/>
      <c r="C503" s="188"/>
      <c r="D503" s="188"/>
      <c r="E503" s="188"/>
      <c r="F503" s="188"/>
      <c r="G503" s="188"/>
      <c r="H503" s="188"/>
      <c r="I503" s="188"/>
      <c r="J503" s="188"/>
      <c r="K503" s="188"/>
      <c r="L503" s="188"/>
      <c r="M503" s="188"/>
      <c r="N503" s="188"/>
      <c r="O503" s="188"/>
      <c r="P503" s="188"/>
    </row>
    <row r="504" spans="1:16">
      <c r="A504" s="188"/>
      <c r="B504" s="188"/>
      <c r="C504" s="188"/>
      <c r="D504" s="188"/>
      <c r="E504" s="188"/>
      <c r="F504" s="188"/>
      <c r="G504" s="188"/>
      <c r="H504" s="188"/>
      <c r="I504" s="188"/>
      <c r="J504" s="188"/>
      <c r="K504" s="188"/>
      <c r="L504" s="188"/>
      <c r="M504" s="188"/>
      <c r="N504" s="188"/>
      <c r="O504" s="188"/>
      <c r="P504" s="188"/>
    </row>
    <row r="505" spans="1:16">
      <c r="A505" s="188"/>
      <c r="B505" s="188"/>
      <c r="C505" s="188"/>
      <c r="D505" s="188"/>
      <c r="E505" s="188"/>
      <c r="F505" s="188"/>
      <c r="G505" s="188"/>
      <c r="H505" s="188"/>
      <c r="I505" s="188"/>
      <c r="J505" s="188"/>
      <c r="K505" s="188"/>
      <c r="L505" s="188"/>
      <c r="M505" s="188"/>
      <c r="N505" s="188"/>
      <c r="O505" s="188"/>
      <c r="P505" s="188"/>
    </row>
    <row r="506" spans="1:16">
      <c r="A506" s="188"/>
      <c r="B506" s="188"/>
      <c r="C506" s="188"/>
      <c r="D506" s="188"/>
      <c r="E506" s="188"/>
      <c r="F506" s="188"/>
      <c r="G506" s="188"/>
      <c r="H506" s="188"/>
      <c r="I506" s="188"/>
      <c r="J506" s="188"/>
      <c r="K506" s="188"/>
      <c r="L506" s="188"/>
      <c r="M506" s="188"/>
      <c r="N506" s="188"/>
      <c r="O506" s="188"/>
      <c r="P506" s="188"/>
    </row>
    <row r="507" spans="1:16">
      <c r="A507" s="188"/>
      <c r="B507" s="188"/>
      <c r="C507" s="188"/>
      <c r="D507" s="188"/>
      <c r="E507" s="188"/>
      <c r="F507" s="188"/>
      <c r="G507" s="188"/>
      <c r="H507" s="188"/>
      <c r="I507" s="188"/>
      <c r="J507" s="188"/>
      <c r="K507" s="188"/>
      <c r="L507" s="188"/>
      <c r="M507" s="188"/>
      <c r="N507" s="188"/>
      <c r="O507" s="188"/>
      <c r="P507" s="188"/>
    </row>
    <row r="508" spans="1:16">
      <c r="A508" s="188"/>
      <c r="B508" s="188"/>
      <c r="C508" s="188"/>
      <c r="D508" s="188"/>
      <c r="E508" s="188"/>
      <c r="F508" s="188"/>
      <c r="G508" s="188"/>
      <c r="H508" s="188"/>
      <c r="I508" s="188"/>
      <c r="J508" s="188"/>
      <c r="K508" s="188"/>
      <c r="L508" s="188"/>
      <c r="M508" s="188"/>
      <c r="N508" s="188"/>
      <c r="O508" s="188"/>
      <c r="P508" s="188"/>
    </row>
    <row r="509" spans="1:16">
      <c r="A509" s="188"/>
      <c r="B509" s="188"/>
      <c r="C509" s="188"/>
      <c r="D509" s="188"/>
      <c r="E509" s="188"/>
      <c r="F509" s="188"/>
      <c r="G509" s="188"/>
      <c r="H509" s="188"/>
      <c r="I509" s="188"/>
      <c r="J509" s="188"/>
      <c r="K509" s="188"/>
      <c r="L509" s="188"/>
      <c r="M509" s="188"/>
      <c r="N509" s="188"/>
      <c r="O509" s="188"/>
      <c r="P509" s="188"/>
    </row>
    <row r="510" spans="1:16">
      <c r="A510" s="188"/>
      <c r="B510" s="188"/>
      <c r="C510" s="188"/>
      <c r="D510" s="188"/>
      <c r="E510" s="188"/>
      <c r="F510" s="188"/>
      <c r="G510" s="188"/>
      <c r="H510" s="188"/>
      <c r="I510" s="188"/>
      <c r="J510" s="188"/>
      <c r="K510" s="188"/>
      <c r="L510" s="188"/>
      <c r="M510" s="188"/>
      <c r="N510" s="188"/>
      <c r="O510" s="188"/>
      <c r="P510" s="188"/>
    </row>
    <row r="511" spans="1:16">
      <c r="A511" s="188"/>
      <c r="B511" s="188"/>
      <c r="C511" s="188"/>
      <c r="D511" s="188"/>
      <c r="E511" s="188"/>
      <c r="F511" s="188"/>
      <c r="G511" s="188"/>
      <c r="H511" s="188"/>
      <c r="I511" s="188"/>
      <c r="J511" s="188"/>
      <c r="K511" s="188"/>
      <c r="L511" s="188"/>
      <c r="M511" s="188"/>
      <c r="N511" s="188"/>
      <c r="O511" s="188"/>
      <c r="P511" s="188"/>
    </row>
    <row r="512" spans="1:16">
      <c r="A512" s="188"/>
      <c r="B512" s="188"/>
      <c r="C512" s="188"/>
      <c r="D512" s="188"/>
      <c r="E512" s="188"/>
      <c r="F512" s="188"/>
      <c r="G512" s="188"/>
      <c r="H512" s="188"/>
      <c r="I512" s="188"/>
      <c r="J512" s="188"/>
      <c r="K512" s="188"/>
      <c r="L512" s="188"/>
      <c r="M512" s="188"/>
      <c r="N512" s="188"/>
      <c r="O512" s="188"/>
      <c r="P512" s="188"/>
    </row>
    <row r="513" spans="1:16">
      <c r="A513" s="188"/>
      <c r="B513" s="188"/>
      <c r="C513" s="188"/>
      <c r="D513" s="188"/>
      <c r="E513" s="188"/>
      <c r="F513" s="188"/>
      <c r="G513" s="188"/>
      <c r="H513" s="188"/>
      <c r="I513" s="188"/>
      <c r="J513" s="188"/>
      <c r="K513" s="188"/>
      <c r="L513" s="188"/>
      <c r="M513" s="188"/>
      <c r="N513" s="188"/>
      <c r="O513" s="188"/>
      <c r="P513" s="188"/>
    </row>
    <row r="514" spans="1:16">
      <c r="A514" s="188"/>
      <c r="B514" s="188"/>
      <c r="C514" s="188"/>
      <c r="D514" s="188"/>
      <c r="E514" s="188"/>
      <c r="F514" s="188"/>
      <c r="G514" s="188"/>
      <c r="H514" s="188"/>
      <c r="I514" s="188"/>
      <c r="J514" s="188"/>
      <c r="K514" s="188"/>
      <c r="L514" s="188"/>
      <c r="M514" s="188"/>
      <c r="N514" s="188"/>
      <c r="O514" s="188"/>
      <c r="P514" s="188"/>
    </row>
    <row r="515" spans="1:16">
      <c r="A515" s="188"/>
      <c r="B515" s="188"/>
      <c r="C515" s="188"/>
      <c r="D515" s="188"/>
      <c r="E515" s="188"/>
      <c r="F515" s="188"/>
      <c r="G515" s="188"/>
      <c r="H515" s="188"/>
      <c r="I515" s="188"/>
      <c r="J515" s="188"/>
      <c r="K515" s="188"/>
      <c r="L515" s="188"/>
      <c r="M515" s="188"/>
      <c r="N515" s="188"/>
      <c r="O515" s="188"/>
      <c r="P515" s="188"/>
    </row>
    <row r="516" spans="1:16">
      <c r="A516" s="188"/>
      <c r="B516" s="188"/>
      <c r="C516" s="188"/>
      <c r="D516" s="188"/>
      <c r="E516" s="188"/>
      <c r="F516" s="188"/>
      <c r="G516" s="188"/>
      <c r="H516" s="188"/>
      <c r="I516" s="188"/>
      <c r="J516" s="188"/>
      <c r="K516" s="188"/>
      <c r="L516" s="188"/>
      <c r="M516" s="188"/>
      <c r="N516" s="188"/>
      <c r="O516" s="188"/>
      <c r="P516" s="188"/>
    </row>
    <row r="517" spans="1:16">
      <c r="A517" s="188"/>
      <c r="B517" s="188"/>
      <c r="C517" s="188"/>
      <c r="D517" s="188"/>
      <c r="E517" s="188"/>
      <c r="F517" s="188"/>
      <c r="G517" s="188"/>
      <c r="H517" s="188"/>
      <c r="I517" s="188"/>
      <c r="J517" s="188"/>
      <c r="K517" s="188"/>
      <c r="L517" s="188"/>
      <c r="M517" s="188"/>
      <c r="N517" s="188"/>
      <c r="O517" s="188"/>
      <c r="P517" s="188"/>
    </row>
    <row r="518" spans="1:16">
      <c r="A518" s="188"/>
      <c r="B518" s="188"/>
      <c r="C518" s="188"/>
      <c r="D518" s="188"/>
      <c r="E518" s="188"/>
      <c r="F518" s="188"/>
      <c r="G518" s="188"/>
      <c r="H518" s="188"/>
      <c r="I518" s="188"/>
      <c r="J518" s="188"/>
      <c r="K518" s="188"/>
      <c r="L518" s="188"/>
      <c r="M518" s="188"/>
      <c r="N518" s="188"/>
      <c r="O518" s="188"/>
      <c r="P518" s="188"/>
    </row>
    <row r="519" spans="1:16">
      <c r="A519" s="188"/>
      <c r="B519" s="188"/>
      <c r="C519" s="188"/>
      <c r="D519" s="188"/>
      <c r="E519" s="188"/>
      <c r="F519" s="188"/>
      <c r="G519" s="188"/>
      <c r="H519" s="188"/>
      <c r="I519" s="188"/>
      <c r="J519" s="188"/>
      <c r="K519" s="188"/>
      <c r="L519" s="188"/>
      <c r="M519" s="188"/>
      <c r="N519" s="188"/>
      <c r="O519" s="188"/>
      <c r="P519" s="188"/>
    </row>
    <row r="520" spans="1:16">
      <c r="A520" s="188"/>
      <c r="B520" s="188"/>
      <c r="C520" s="188"/>
      <c r="D520" s="188"/>
      <c r="E520" s="188"/>
      <c r="F520" s="188"/>
      <c r="G520" s="188"/>
      <c r="H520" s="188"/>
      <c r="I520" s="188"/>
      <c r="J520" s="188"/>
      <c r="K520" s="188"/>
      <c r="L520" s="188"/>
      <c r="M520" s="188"/>
      <c r="N520" s="188"/>
      <c r="O520" s="188"/>
      <c r="P520" s="188"/>
    </row>
    <row r="521" spans="1:16">
      <c r="A521" s="188"/>
      <c r="B521" s="188"/>
      <c r="C521" s="188"/>
      <c r="D521" s="188"/>
      <c r="E521" s="188"/>
      <c r="F521" s="188"/>
      <c r="G521" s="188"/>
      <c r="H521" s="188"/>
      <c r="I521" s="188"/>
      <c r="J521" s="188"/>
      <c r="K521" s="188"/>
      <c r="L521" s="188"/>
      <c r="M521" s="188"/>
      <c r="N521" s="188"/>
      <c r="O521" s="188"/>
      <c r="P521" s="188"/>
    </row>
    <row r="522" spans="1:16">
      <c r="A522" s="188"/>
      <c r="B522" s="188"/>
      <c r="C522" s="188"/>
      <c r="D522" s="188"/>
      <c r="E522" s="188"/>
      <c r="F522" s="188"/>
      <c r="G522" s="188"/>
      <c r="H522" s="188"/>
      <c r="I522" s="188"/>
      <c r="J522" s="188"/>
      <c r="K522" s="188"/>
      <c r="L522" s="188"/>
      <c r="M522" s="188"/>
      <c r="N522" s="188"/>
      <c r="O522" s="188"/>
      <c r="P522" s="188"/>
    </row>
    <row r="523" spans="1:16">
      <c r="A523" s="188"/>
      <c r="B523" s="188"/>
      <c r="C523" s="188"/>
      <c r="D523" s="188"/>
      <c r="E523" s="188"/>
      <c r="F523" s="188"/>
      <c r="G523" s="188"/>
      <c r="H523" s="188"/>
      <c r="I523" s="188"/>
      <c r="J523" s="188"/>
      <c r="K523" s="188"/>
      <c r="L523" s="188"/>
      <c r="M523" s="188"/>
      <c r="N523" s="188"/>
      <c r="O523" s="188"/>
      <c r="P523" s="188"/>
    </row>
  </sheetData>
  <mergeCells count="27">
    <mergeCell ref="M26:O26"/>
    <mergeCell ref="M36:O36"/>
    <mergeCell ref="K5:K6"/>
    <mergeCell ref="L5:L6"/>
    <mergeCell ref="M5:O6"/>
    <mergeCell ref="M21:O21"/>
    <mergeCell ref="M24:O24"/>
    <mergeCell ref="B10:L10"/>
    <mergeCell ref="M14:O14"/>
    <mergeCell ref="B5:C5"/>
    <mergeCell ref="B6:C6"/>
    <mergeCell ref="D5:J6"/>
    <mergeCell ref="M19:O19"/>
    <mergeCell ref="A75:B75"/>
    <mergeCell ref="K74:M74"/>
    <mergeCell ref="K75:M75"/>
    <mergeCell ref="M29:O29"/>
    <mergeCell ref="B42:C42"/>
    <mergeCell ref="M42:O42"/>
    <mergeCell ref="M31:O31"/>
    <mergeCell ref="O75:P75"/>
    <mergeCell ref="M38:O38"/>
    <mergeCell ref="M46:O46"/>
    <mergeCell ref="O74:P74"/>
    <mergeCell ref="A72:P72"/>
    <mergeCell ref="A74:B74"/>
    <mergeCell ref="M34:O34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0"/>
    <pageSetUpPr fitToPage="1"/>
  </sheetPr>
  <dimension ref="A1:U530"/>
  <sheetViews>
    <sheetView showGridLines="0" view="pageBreakPreview" zoomScale="55" zoomScaleNormal="75" zoomScaleSheetLayoutView="55" workbookViewId="0">
      <selection activeCell="K41" sqref="K41"/>
    </sheetView>
  </sheetViews>
  <sheetFormatPr defaultColWidth="9.140625" defaultRowHeight="15"/>
  <cols>
    <col min="1" max="1" width="12.7109375" style="3" customWidth="1"/>
    <col min="2" max="2" width="13.5703125" style="3" customWidth="1"/>
    <col min="3" max="3" width="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46.28515625" style="3" customWidth="1"/>
    <col min="10" max="10" width="11.28515625" style="3" customWidth="1"/>
    <col min="11" max="11" width="13.140625" style="3" customWidth="1"/>
    <col min="12" max="12" width="7" style="3" customWidth="1"/>
    <col min="13" max="13" width="0.7109375" style="3" customWidth="1"/>
    <col min="14" max="14" width="6.85546875" style="3" customWidth="1"/>
    <col min="15" max="15" width="20.42578125" style="3" customWidth="1"/>
    <col min="16" max="16384" width="9.140625" style="3"/>
  </cols>
  <sheetData>
    <row r="1" spans="1:15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9"/>
      <c r="K1" s="128"/>
      <c r="L1" s="337" t="str">
        <f>+works!M1</f>
        <v>Date : 01/12/2021</v>
      </c>
      <c r="M1" s="128"/>
      <c r="N1" s="128"/>
      <c r="O1" s="130"/>
    </row>
    <row r="2" spans="1:15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2"/>
      <c r="L2" s="132"/>
      <c r="M2" s="132"/>
      <c r="N2" s="132"/>
      <c r="O2" s="134"/>
    </row>
    <row r="3" spans="1:15" ht="30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6"/>
    </row>
    <row r="4" spans="1:15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229"/>
      <c r="M4" s="229"/>
      <c r="N4" s="229"/>
      <c r="O4" s="229"/>
    </row>
    <row r="5" spans="1:15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9" t="s">
        <v>170</v>
      </c>
      <c r="K5" s="551" t="s">
        <v>158</v>
      </c>
      <c r="L5" s="553" t="s">
        <v>171</v>
      </c>
      <c r="M5" s="572"/>
      <c r="N5" s="573"/>
      <c r="O5" s="137" t="s">
        <v>172</v>
      </c>
    </row>
    <row r="6" spans="1:15" ht="26.1" customHeight="1" thickBot="1">
      <c r="A6" s="76" t="s">
        <v>173</v>
      </c>
      <c r="B6" s="542" t="s">
        <v>174</v>
      </c>
      <c r="C6" s="543"/>
      <c r="D6" s="577"/>
      <c r="E6" s="547"/>
      <c r="F6" s="547"/>
      <c r="G6" s="547"/>
      <c r="H6" s="547"/>
      <c r="I6" s="547"/>
      <c r="J6" s="550"/>
      <c r="K6" s="552"/>
      <c r="L6" s="574"/>
      <c r="M6" s="575"/>
      <c r="N6" s="576"/>
      <c r="O6" s="138" t="s">
        <v>5</v>
      </c>
    </row>
    <row r="7" spans="1:15" ht="30" customHeight="1" thickTop="1">
      <c r="A7" s="139"/>
      <c r="B7" s="140" t="s">
        <v>108</v>
      </c>
      <c r="C7" s="140"/>
      <c r="D7" s="141" t="s">
        <v>242</v>
      </c>
      <c r="E7" s="141"/>
      <c r="F7" s="141"/>
      <c r="G7" s="141"/>
      <c r="H7" s="141"/>
      <c r="I7" s="141"/>
      <c r="J7" s="93"/>
      <c r="K7" s="93"/>
      <c r="L7" s="166"/>
      <c r="M7" s="166"/>
      <c r="N7" s="166"/>
      <c r="O7" s="185"/>
    </row>
    <row r="8" spans="1:15" ht="27.95" customHeight="1">
      <c r="A8" s="139"/>
      <c r="B8" s="140" t="s">
        <v>175</v>
      </c>
      <c r="C8" s="140" t="s">
        <v>351</v>
      </c>
      <c r="D8" s="143" t="s">
        <v>361</v>
      </c>
      <c r="E8" s="143"/>
      <c r="F8" s="143"/>
      <c r="G8" s="143"/>
      <c r="H8" s="143"/>
      <c r="I8" s="143"/>
      <c r="J8" s="93"/>
      <c r="K8" s="93"/>
      <c r="L8" s="166"/>
      <c r="M8" s="166"/>
      <c r="N8" s="166"/>
      <c r="O8" s="185"/>
    </row>
    <row r="9" spans="1:15" ht="17.100000000000001" customHeight="1" thickBot="1">
      <c r="A9" s="144"/>
      <c r="B9" s="145"/>
      <c r="C9" s="145"/>
      <c r="D9" s="146" t="s">
        <v>468</v>
      </c>
      <c r="E9" s="146"/>
      <c r="F9" s="146"/>
      <c r="G9" s="146"/>
      <c r="H9" s="146"/>
      <c r="I9" s="146"/>
      <c r="J9" s="147"/>
      <c r="K9" s="147"/>
      <c r="L9" s="238"/>
      <c r="M9" s="238"/>
      <c r="N9" s="238"/>
      <c r="O9" s="239"/>
    </row>
    <row r="10" spans="1:15" ht="24.95" customHeight="1" thickTop="1">
      <c r="A10" s="178" t="s">
        <v>166</v>
      </c>
      <c r="B10" s="33"/>
      <c r="C10" s="33"/>
      <c r="D10" s="46" t="s">
        <v>215</v>
      </c>
      <c r="E10" s="46"/>
      <c r="F10" s="46"/>
      <c r="G10" s="46"/>
      <c r="H10" s="46"/>
      <c r="I10" s="46"/>
      <c r="J10" s="33"/>
      <c r="K10" s="33"/>
      <c r="L10" s="179"/>
      <c r="M10" s="179"/>
      <c r="N10" s="179"/>
      <c r="O10" s="274"/>
    </row>
    <row r="11" spans="1:15" ht="17.100000000000001" customHeight="1">
      <c r="A11" s="158"/>
      <c r="B11" s="220" t="s">
        <v>227</v>
      </c>
      <c r="C11" s="209"/>
      <c r="D11" s="48"/>
      <c r="E11" s="159"/>
      <c r="F11" s="159"/>
      <c r="G11" s="159"/>
      <c r="H11" s="159"/>
      <c r="I11" s="159"/>
      <c r="J11" s="303"/>
      <c r="K11" s="319"/>
      <c r="L11" s="320"/>
      <c r="M11" s="321"/>
      <c r="N11" s="322"/>
      <c r="O11" s="243"/>
    </row>
    <row r="12" spans="1:15" ht="17.100000000000001" customHeight="1">
      <c r="A12" s="17" t="s">
        <v>219</v>
      </c>
      <c r="B12" s="219" t="s">
        <v>217</v>
      </c>
      <c r="C12" s="210"/>
      <c r="D12" s="59" t="s">
        <v>473</v>
      </c>
      <c r="E12" s="69"/>
      <c r="F12" s="69"/>
      <c r="G12" s="69"/>
      <c r="H12" s="69"/>
      <c r="I12" s="69"/>
      <c r="J12" s="301" t="s">
        <v>366</v>
      </c>
      <c r="K12" s="323">
        <f>2.7*3*'top structure'!L13</f>
        <v>1741.5000000000002</v>
      </c>
      <c r="L12" s="578"/>
      <c r="M12" s="579"/>
      <c r="N12" s="580"/>
      <c r="O12" s="318" t="s">
        <v>391</v>
      </c>
    </row>
    <row r="13" spans="1:15" ht="17.100000000000001" customHeight="1">
      <c r="A13" s="17"/>
      <c r="B13" s="219" t="s">
        <v>151</v>
      </c>
      <c r="C13" s="210"/>
      <c r="D13" s="59" t="s">
        <v>474</v>
      </c>
      <c r="E13" s="69"/>
      <c r="F13" s="69"/>
      <c r="G13" s="69"/>
      <c r="H13" s="69"/>
      <c r="I13" s="69"/>
      <c r="J13" s="301"/>
      <c r="K13" s="256"/>
      <c r="L13" s="244"/>
      <c r="M13" s="245"/>
      <c r="N13" s="246"/>
      <c r="O13" s="247"/>
    </row>
    <row r="14" spans="1:15" ht="17.100000000000001" customHeight="1">
      <c r="A14" s="19"/>
      <c r="B14" s="221"/>
      <c r="C14" s="218"/>
      <c r="D14" s="66"/>
      <c r="E14" s="73"/>
      <c r="F14" s="73"/>
      <c r="G14" s="73"/>
      <c r="H14" s="73"/>
      <c r="I14" s="73"/>
      <c r="J14" s="302"/>
      <c r="K14" s="232"/>
      <c r="L14" s="248"/>
      <c r="M14" s="249"/>
      <c r="N14" s="250"/>
      <c r="O14" s="251"/>
    </row>
    <row r="15" spans="1:15" ht="24.95" customHeight="1">
      <c r="A15" s="22" t="s">
        <v>220</v>
      </c>
      <c r="B15" s="23"/>
      <c r="C15" s="23"/>
      <c r="D15" s="23" t="s">
        <v>228</v>
      </c>
      <c r="E15" s="23"/>
      <c r="F15" s="23"/>
      <c r="G15" s="23"/>
      <c r="H15" s="23"/>
      <c r="I15" s="23"/>
      <c r="J15" s="180"/>
      <c r="K15" s="233"/>
      <c r="L15" s="182"/>
      <c r="M15" s="182"/>
      <c r="N15" s="182"/>
      <c r="O15" s="275"/>
    </row>
    <row r="16" spans="1:15" ht="17.100000000000001" customHeight="1">
      <c r="A16" s="12"/>
      <c r="B16" s="48" t="s">
        <v>381</v>
      </c>
      <c r="C16" s="209"/>
      <c r="D16" s="57"/>
      <c r="E16" s="68"/>
      <c r="F16" s="68"/>
      <c r="G16" s="68"/>
      <c r="H16" s="68"/>
      <c r="I16" s="68"/>
      <c r="J16" s="303"/>
      <c r="K16" s="234"/>
      <c r="L16" s="240"/>
      <c r="M16" s="241"/>
      <c r="N16" s="242"/>
      <c r="O16" s="243"/>
    </row>
    <row r="17" spans="1:21" ht="17.100000000000001" customHeight="1">
      <c r="A17" s="17" t="s">
        <v>221</v>
      </c>
      <c r="B17" s="219" t="s">
        <v>382</v>
      </c>
      <c r="C17" s="210"/>
      <c r="D17" s="59" t="s">
        <v>363</v>
      </c>
      <c r="E17" s="69"/>
      <c r="F17" s="69"/>
      <c r="G17" s="69"/>
      <c r="H17" s="69"/>
      <c r="I17" s="69"/>
      <c r="J17" s="301" t="s">
        <v>365</v>
      </c>
      <c r="K17" s="256">
        <f>((2.7*3*1.5)*'top structure'!L13)</f>
        <v>2612.2500000000005</v>
      </c>
      <c r="L17" s="578"/>
      <c r="M17" s="579"/>
      <c r="N17" s="580"/>
      <c r="O17" s="381"/>
    </row>
    <row r="18" spans="1:21" ht="17.100000000000001" customHeight="1">
      <c r="A18" s="17"/>
      <c r="B18" s="219"/>
      <c r="C18" s="210"/>
      <c r="D18" s="59" t="s">
        <v>364</v>
      </c>
      <c r="E18" s="69"/>
      <c r="F18" s="69"/>
      <c r="G18" s="69"/>
      <c r="H18" s="69"/>
      <c r="I18" s="69"/>
      <c r="J18" s="301"/>
      <c r="K18" s="256"/>
      <c r="L18" s="350"/>
      <c r="M18" s="351"/>
      <c r="N18" s="352"/>
      <c r="O18" s="381"/>
    </row>
    <row r="19" spans="1:21" ht="17.100000000000001" customHeight="1">
      <c r="A19" s="17"/>
      <c r="B19" s="219"/>
      <c r="C19" s="210"/>
      <c r="D19" s="59" t="s">
        <v>524</v>
      </c>
      <c r="E19" s="69"/>
      <c r="F19" s="69"/>
      <c r="G19" s="69"/>
      <c r="H19" s="69"/>
      <c r="I19" s="69"/>
      <c r="J19" s="301"/>
      <c r="K19" s="256"/>
      <c r="L19" s="350"/>
      <c r="M19" s="351"/>
      <c r="N19" s="352"/>
      <c r="O19" s="381"/>
    </row>
    <row r="20" spans="1:21" ht="17.100000000000001" customHeight="1">
      <c r="A20" s="17"/>
      <c r="B20" s="219"/>
      <c r="C20" s="210"/>
      <c r="D20" s="59" t="s">
        <v>362</v>
      </c>
      <c r="E20" s="69"/>
      <c r="F20" s="69"/>
      <c r="G20" s="69"/>
      <c r="H20" s="69"/>
      <c r="I20" s="69"/>
      <c r="J20" s="301"/>
      <c r="K20" s="256"/>
      <c r="L20" s="350"/>
      <c r="M20" s="351"/>
      <c r="N20" s="352"/>
      <c r="O20" s="381"/>
    </row>
    <row r="21" spans="1:21" ht="17.100000000000001" customHeight="1">
      <c r="A21" s="17"/>
      <c r="B21" s="219"/>
      <c r="C21" s="210"/>
      <c r="D21" s="59"/>
      <c r="E21" s="69"/>
      <c r="F21" s="69"/>
      <c r="G21" s="69"/>
      <c r="H21" s="69"/>
      <c r="I21" s="69"/>
      <c r="J21" s="301"/>
      <c r="K21" s="256"/>
      <c r="L21" s="350"/>
      <c r="M21" s="351"/>
      <c r="N21" s="352"/>
      <c r="O21" s="381"/>
      <c r="U21" s="288"/>
    </row>
    <row r="22" spans="1:21" ht="17.100000000000001" customHeight="1">
      <c r="A22" s="17" t="s">
        <v>161</v>
      </c>
      <c r="B22" s="219" t="s">
        <v>383</v>
      </c>
      <c r="C22" s="210"/>
      <c r="D22" s="59" t="s">
        <v>384</v>
      </c>
      <c r="E22" s="69"/>
      <c r="F22" s="69"/>
      <c r="G22" s="69"/>
      <c r="H22" s="69"/>
      <c r="I22" s="69"/>
      <c r="J22" s="301"/>
      <c r="K22" s="256"/>
      <c r="L22" s="350"/>
      <c r="M22" s="351"/>
      <c r="N22" s="352"/>
      <c r="O22" s="381"/>
    </row>
    <row r="23" spans="1:21" ht="17.100000000000001" customHeight="1">
      <c r="A23" s="17"/>
      <c r="B23" s="219"/>
      <c r="C23" s="210"/>
      <c r="D23" s="59"/>
      <c r="E23" s="69"/>
      <c r="F23" s="69"/>
      <c r="G23" s="69"/>
      <c r="H23" s="69"/>
      <c r="I23" s="69"/>
      <c r="J23" s="301"/>
      <c r="K23" s="256"/>
      <c r="L23" s="350"/>
      <c r="M23" s="351"/>
      <c r="N23" s="352"/>
      <c r="O23" s="381"/>
    </row>
    <row r="24" spans="1:21" ht="17.100000000000001" customHeight="1">
      <c r="A24" s="17"/>
      <c r="B24" s="219" t="s">
        <v>383</v>
      </c>
      <c r="C24" s="210"/>
      <c r="D24" s="59" t="s">
        <v>475</v>
      </c>
      <c r="E24" s="69"/>
      <c r="F24" s="69"/>
      <c r="G24" s="69"/>
      <c r="H24" s="69"/>
      <c r="I24" s="69"/>
      <c r="J24" s="301" t="s">
        <v>365</v>
      </c>
      <c r="K24" s="256">
        <f>K17*0.05</f>
        <v>130.61250000000004</v>
      </c>
      <c r="L24" s="578"/>
      <c r="M24" s="579"/>
      <c r="N24" s="580"/>
      <c r="O24" s="381"/>
    </row>
    <row r="25" spans="1:21" ht="17.100000000000001" customHeight="1">
      <c r="A25" s="17"/>
      <c r="B25" s="219" t="s">
        <v>383</v>
      </c>
      <c r="C25" s="210"/>
      <c r="D25" s="59" t="s">
        <v>385</v>
      </c>
      <c r="E25" s="69"/>
      <c r="F25" s="69"/>
      <c r="G25" s="69"/>
      <c r="H25" s="69"/>
      <c r="I25" s="69"/>
      <c r="J25" s="301" t="s">
        <v>365</v>
      </c>
      <c r="K25" s="256">
        <f>K17*0.1</f>
        <v>261.22500000000008</v>
      </c>
      <c r="L25" s="578"/>
      <c r="M25" s="579"/>
      <c r="N25" s="580"/>
      <c r="O25" s="430"/>
    </row>
    <row r="26" spans="1:21" ht="17.100000000000001" customHeight="1">
      <c r="A26" s="17"/>
      <c r="B26" s="219"/>
      <c r="C26" s="210"/>
      <c r="D26" s="59"/>
      <c r="E26" s="69"/>
      <c r="F26" s="69"/>
      <c r="G26" s="69"/>
      <c r="H26" s="69"/>
      <c r="I26" s="69"/>
      <c r="J26" s="301"/>
      <c r="K26" s="256"/>
      <c r="L26" s="387"/>
      <c r="M26" s="388"/>
      <c r="N26" s="389"/>
      <c r="O26" s="381"/>
    </row>
    <row r="27" spans="1:21" ht="17.100000000000001" customHeight="1">
      <c r="A27" s="17" t="s">
        <v>222</v>
      </c>
      <c r="B27" s="219"/>
      <c r="C27" s="210" t="s">
        <v>350</v>
      </c>
      <c r="D27" s="59" t="s">
        <v>437</v>
      </c>
      <c r="E27" s="69"/>
      <c r="F27" s="69"/>
      <c r="G27" s="69"/>
      <c r="H27" s="69"/>
      <c r="I27" s="69"/>
      <c r="J27" s="301" t="s">
        <v>365</v>
      </c>
      <c r="K27" s="256">
        <f>K17*0.1</f>
        <v>261.22500000000008</v>
      </c>
      <c r="L27" s="578"/>
      <c r="M27" s="579"/>
      <c r="N27" s="580"/>
      <c r="O27" s="381"/>
    </row>
    <row r="28" spans="1:21" ht="17.100000000000001" customHeight="1">
      <c r="A28" s="17"/>
      <c r="B28" s="219"/>
      <c r="C28" s="210"/>
      <c r="D28" s="59" t="s">
        <v>438</v>
      </c>
      <c r="E28" s="69"/>
      <c r="F28" s="69"/>
      <c r="G28" s="69"/>
      <c r="H28" s="69"/>
      <c r="I28" s="69"/>
      <c r="J28" s="301"/>
      <c r="K28" s="256"/>
      <c r="L28" s="387"/>
      <c r="M28" s="388"/>
      <c r="N28" s="389"/>
      <c r="O28" s="381"/>
    </row>
    <row r="29" spans="1:21" ht="17.100000000000001" customHeight="1">
      <c r="A29" s="17"/>
      <c r="B29" s="219"/>
      <c r="C29" s="210"/>
      <c r="D29" s="59"/>
      <c r="E29" s="69"/>
      <c r="F29" s="69"/>
      <c r="G29" s="69"/>
      <c r="H29" s="69"/>
      <c r="I29" s="69"/>
      <c r="J29" s="305"/>
      <c r="K29" s="231"/>
      <c r="L29" s="387"/>
      <c r="M29" s="388"/>
      <c r="N29" s="389"/>
      <c r="O29" s="381"/>
    </row>
    <row r="30" spans="1:21" ht="17.100000000000001" customHeight="1">
      <c r="A30" s="17" t="s">
        <v>439</v>
      </c>
      <c r="B30" s="219" t="s">
        <v>368</v>
      </c>
      <c r="C30" s="210"/>
      <c r="D30" s="59" t="s">
        <v>369</v>
      </c>
      <c r="E30" s="69"/>
      <c r="F30" s="69"/>
      <c r="G30" s="69"/>
      <c r="H30" s="69"/>
      <c r="I30" s="69"/>
      <c r="J30" s="301" t="s">
        <v>101</v>
      </c>
      <c r="K30" s="231">
        <v>1</v>
      </c>
      <c r="L30" s="578"/>
      <c r="M30" s="579"/>
      <c r="N30" s="580"/>
      <c r="O30" s="381"/>
    </row>
    <row r="31" spans="1:21" ht="17.100000000000001" customHeight="1">
      <c r="A31" s="17"/>
      <c r="B31" s="219" t="s">
        <v>367</v>
      </c>
      <c r="C31" s="210"/>
      <c r="D31" s="59" t="s">
        <v>370</v>
      </c>
      <c r="E31" s="69"/>
      <c r="F31" s="69"/>
      <c r="G31" s="69"/>
      <c r="H31" s="69"/>
      <c r="I31" s="69"/>
      <c r="J31" s="301"/>
      <c r="K31" s="231"/>
      <c r="L31" s="244"/>
      <c r="M31" s="245"/>
      <c r="N31" s="246"/>
      <c r="O31" s="381"/>
    </row>
    <row r="32" spans="1:21" ht="17.100000000000001" customHeight="1">
      <c r="A32" s="17"/>
      <c r="B32" s="219"/>
      <c r="C32" s="210"/>
      <c r="D32" s="59"/>
      <c r="E32" s="69"/>
      <c r="F32" s="69"/>
      <c r="G32" s="69"/>
      <c r="H32" s="69"/>
      <c r="I32" s="69"/>
      <c r="J32" s="301"/>
      <c r="K32" s="231"/>
      <c r="L32" s="584"/>
      <c r="M32" s="585"/>
      <c r="N32" s="586"/>
      <c r="O32" s="381"/>
    </row>
    <row r="33" spans="1:15" ht="17.100000000000001" customHeight="1">
      <c r="A33" s="17"/>
      <c r="B33" s="219"/>
      <c r="C33" s="210"/>
      <c r="D33" s="59"/>
      <c r="E33" s="69"/>
      <c r="F33" s="69"/>
      <c r="G33" s="69"/>
      <c r="H33" s="69"/>
      <c r="I33" s="69"/>
      <c r="J33" s="301"/>
      <c r="K33" s="231"/>
      <c r="L33" s="244"/>
      <c r="M33" s="245"/>
      <c r="N33" s="246"/>
      <c r="O33" s="381"/>
    </row>
    <row r="34" spans="1:15" ht="17.100000000000001" customHeight="1">
      <c r="A34" s="17"/>
      <c r="B34" s="50"/>
      <c r="C34" s="218"/>
      <c r="D34" s="59"/>
      <c r="E34" s="69"/>
      <c r="F34" s="69"/>
      <c r="G34" s="69"/>
      <c r="H34" s="69"/>
      <c r="I34" s="69"/>
      <c r="J34" s="301"/>
      <c r="K34" s="231"/>
      <c r="L34" s="244"/>
      <c r="M34" s="245"/>
      <c r="N34" s="246"/>
      <c r="O34" s="247"/>
    </row>
    <row r="35" spans="1:15" ht="24.95" customHeight="1">
      <c r="A35" s="22" t="s">
        <v>223</v>
      </c>
      <c r="B35" s="23"/>
      <c r="C35" s="23"/>
      <c r="D35" s="23" t="s">
        <v>230</v>
      </c>
      <c r="E35" s="23"/>
      <c r="F35" s="23"/>
      <c r="G35" s="23"/>
      <c r="H35" s="23"/>
      <c r="I35" s="23"/>
      <c r="J35" s="180"/>
      <c r="K35" s="233"/>
      <c r="L35" s="182"/>
      <c r="M35" s="182"/>
      <c r="N35" s="182"/>
      <c r="O35" s="275"/>
    </row>
    <row r="36" spans="1:15" ht="17.100000000000001" customHeight="1">
      <c r="A36" s="17"/>
      <c r="B36" s="50"/>
      <c r="C36" s="209"/>
      <c r="D36" s="59"/>
      <c r="E36" s="69"/>
      <c r="F36" s="69"/>
      <c r="G36" s="69"/>
      <c r="H36" s="69"/>
      <c r="I36" s="69"/>
      <c r="J36" s="301"/>
      <c r="K36" s="231"/>
      <c r="L36" s="244"/>
      <c r="M36" s="245"/>
      <c r="N36" s="246"/>
      <c r="O36" s="247"/>
    </row>
    <row r="37" spans="1:15" ht="17.100000000000001" customHeight="1">
      <c r="A37" s="17" t="s">
        <v>224</v>
      </c>
      <c r="B37" s="257"/>
      <c r="C37" s="210"/>
      <c r="D37" s="59" t="s">
        <v>244</v>
      </c>
      <c r="E37" s="69"/>
      <c r="F37" s="69"/>
      <c r="G37" s="69"/>
      <c r="H37" s="69"/>
      <c r="I37" s="69"/>
      <c r="J37" s="301" t="s">
        <v>216</v>
      </c>
      <c r="K37" s="231">
        <f>K27*0.3</f>
        <v>78.367500000000021</v>
      </c>
      <c r="L37" s="578"/>
      <c r="M37" s="579"/>
      <c r="N37" s="580"/>
      <c r="O37" s="381"/>
    </row>
    <row r="38" spans="1:15" ht="17.100000000000001" customHeight="1">
      <c r="A38" s="17"/>
      <c r="B38" s="257"/>
      <c r="C38" s="210"/>
      <c r="D38" s="59" t="s">
        <v>245</v>
      </c>
      <c r="E38" s="69"/>
      <c r="F38" s="69"/>
      <c r="G38" s="69"/>
      <c r="H38" s="69"/>
      <c r="I38" s="69"/>
      <c r="J38" s="301"/>
      <c r="K38" s="231"/>
      <c r="L38" s="244"/>
      <c r="M38" s="245"/>
      <c r="N38" s="246"/>
      <c r="O38" s="381"/>
    </row>
    <row r="39" spans="1:15" ht="17.100000000000001" customHeight="1">
      <c r="A39" s="17"/>
      <c r="B39" s="257"/>
      <c r="C39" s="210"/>
      <c r="D39" s="59" t="s">
        <v>246</v>
      </c>
      <c r="E39" s="69"/>
      <c r="F39" s="69"/>
      <c r="G39" s="69"/>
      <c r="H39" s="69"/>
      <c r="I39" s="69"/>
      <c r="J39" s="301"/>
      <c r="K39" s="231"/>
      <c r="L39" s="244"/>
      <c r="M39" s="245"/>
      <c r="N39" s="246"/>
      <c r="O39" s="381"/>
    </row>
    <row r="40" spans="1:15" ht="17.100000000000001" customHeight="1">
      <c r="A40" s="17"/>
      <c r="B40" s="257"/>
      <c r="C40" s="214"/>
      <c r="D40" s="48"/>
      <c r="E40" s="159"/>
      <c r="F40" s="159"/>
      <c r="G40" s="159"/>
      <c r="H40" s="159"/>
      <c r="I40" s="159"/>
      <c r="J40" s="301"/>
      <c r="K40" s="231"/>
      <c r="L40" s="244"/>
      <c r="M40" s="245"/>
      <c r="N40" s="246"/>
      <c r="O40" s="247"/>
    </row>
    <row r="41" spans="1:15" ht="17.100000000000001" customHeight="1">
      <c r="A41" s="17" t="s">
        <v>234</v>
      </c>
      <c r="B41" s="257"/>
      <c r="C41" s="210"/>
      <c r="D41" s="59" t="s">
        <v>244</v>
      </c>
      <c r="E41" s="69"/>
      <c r="F41" s="69"/>
      <c r="G41" s="69"/>
      <c r="H41" s="69"/>
      <c r="I41" s="69"/>
      <c r="J41" s="301" t="s">
        <v>216</v>
      </c>
      <c r="K41" s="283">
        <f>K27*0.5</f>
        <v>130.61250000000004</v>
      </c>
      <c r="L41" s="578"/>
      <c r="M41" s="579"/>
      <c r="N41" s="580"/>
      <c r="O41" s="246" t="s">
        <v>391</v>
      </c>
    </row>
    <row r="42" spans="1:15" ht="17.100000000000001" customHeight="1">
      <c r="A42" s="17"/>
      <c r="B42" s="257"/>
      <c r="C42" s="210"/>
      <c r="D42" s="59" t="s">
        <v>133</v>
      </c>
      <c r="E42" s="69"/>
      <c r="F42" s="69"/>
      <c r="G42" s="69"/>
      <c r="H42" s="69"/>
      <c r="I42" s="69"/>
      <c r="J42" s="301"/>
      <c r="K42" s="231"/>
      <c r="L42" s="387"/>
      <c r="M42" s="388"/>
      <c r="N42" s="389"/>
      <c r="O42" s="247"/>
    </row>
    <row r="43" spans="1:15" ht="17.100000000000001" customHeight="1">
      <c r="A43" s="17"/>
      <c r="B43" s="257"/>
      <c r="C43" s="210"/>
      <c r="D43" s="59" t="s">
        <v>134</v>
      </c>
      <c r="E43" s="69"/>
      <c r="F43" s="69"/>
      <c r="G43" s="69"/>
      <c r="H43" s="69"/>
      <c r="I43" s="69"/>
      <c r="J43" s="301"/>
      <c r="K43" s="231"/>
      <c r="L43" s="387"/>
      <c r="M43" s="388"/>
      <c r="N43" s="389"/>
      <c r="O43" s="247"/>
    </row>
    <row r="44" spans="1:15" ht="17.100000000000001" customHeight="1">
      <c r="A44" s="17"/>
      <c r="B44" s="257"/>
      <c r="C44" s="210"/>
      <c r="D44" s="59"/>
      <c r="E44" s="69"/>
      <c r="F44" s="69"/>
      <c r="G44" s="69"/>
      <c r="H44" s="69"/>
      <c r="I44" s="69"/>
      <c r="J44" s="301"/>
      <c r="K44" s="231"/>
      <c r="L44" s="387"/>
      <c r="M44" s="388"/>
      <c r="N44" s="389"/>
      <c r="O44" s="247"/>
    </row>
    <row r="45" spans="1:15" ht="17.100000000000001" customHeight="1">
      <c r="A45" s="17" t="s">
        <v>235</v>
      </c>
      <c r="B45" s="257"/>
      <c r="C45" s="210"/>
      <c r="D45" s="59" t="s">
        <v>135</v>
      </c>
      <c r="E45" s="69"/>
      <c r="F45" s="69"/>
      <c r="G45" s="69"/>
      <c r="H45" s="69"/>
      <c r="I45" s="69"/>
      <c r="J45" s="301" t="s">
        <v>182</v>
      </c>
      <c r="K45" s="231">
        <v>1</v>
      </c>
      <c r="L45" s="578"/>
      <c r="M45" s="579"/>
      <c r="N45" s="580"/>
      <c r="O45" s="246" t="s">
        <v>391</v>
      </c>
    </row>
    <row r="46" spans="1:15" ht="17.100000000000001" customHeight="1">
      <c r="A46" s="17"/>
      <c r="B46" s="257"/>
      <c r="C46" s="210"/>
      <c r="D46" s="59" t="s">
        <v>175</v>
      </c>
      <c r="E46" s="69"/>
      <c r="F46" s="69"/>
      <c r="G46" s="69"/>
      <c r="H46" s="69"/>
      <c r="I46" s="69"/>
      <c r="J46" s="301"/>
      <c r="K46" s="231"/>
      <c r="L46" s="387"/>
      <c r="M46" s="388"/>
      <c r="N46" s="389"/>
      <c r="O46" s="247"/>
    </row>
    <row r="47" spans="1:15" ht="17.100000000000001" customHeight="1">
      <c r="A47" s="17"/>
      <c r="B47" s="219"/>
      <c r="C47" s="210"/>
      <c r="D47" s="59"/>
      <c r="E47" s="69"/>
      <c r="F47" s="69"/>
      <c r="G47" s="69"/>
      <c r="H47" s="69"/>
      <c r="I47" s="69"/>
      <c r="J47" s="301"/>
      <c r="K47" s="231"/>
      <c r="L47" s="244"/>
      <c r="M47" s="245"/>
      <c r="N47" s="246"/>
      <c r="O47" s="247"/>
    </row>
    <row r="48" spans="1:15" ht="17.100000000000001" customHeight="1">
      <c r="A48" s="17"/>
      <c r="B48" s="219"/>
      <c r="C48" s="210"/>
      <c r="D48" s="59"/>
      <c r="E48" s="69"/>
      <c r="F48" s="69"/>
      <c r="G48" s="69"/>
      <c r="H48" s="69"/>
      <c r="I48" s="69"/>
      <c r="J48" s="301"/>
      <c r="K48" s="231"/>
      <c r="L48" s="584"/>
      <c r="M48" s="585"/>
      <c r="N48" s="586"/>
      <c r="O48" s="247"/>
    </row>
    <row r="49" spans="1:20" ht="24.95" customHeight="1">
      <c r="A49" s="22" t="s">
        <v>236</v>
      </c>
      <c r="B49" s="23"/>
      <c r="C49" s="23"/>
      <c r="D49" s="23" t="s">
        <v>231</v>
      </c>
      <c r="E49" s="23"/>
      <c r="F49" s="23"/>
      <c r="G49" s="23"/>
      <c r="H49" s="23"/>
      <c r="I49" s="23"/>
      <c r="J49" s="180"/>
      <c r="K49" s="233"/>
      <c r="L49" s="182"/>
      <c r="M49" s="182"/>
      <c r="N49" s="182"/>
      <c r="O49" s="275"/>
    </row>
    <row r="50" spans="1:20" ht="17.100000000000001" customHeight="1">
      <c r="A50" s="12"/>
      <c r="B50" s="220" t="s">
        <v>229</v>
      </c>
      <c r="C50" s="209"/>
      <c r="D50" s="57"/>
      <c r="E50" s="68"/>
      <c r="F50" s="68"/>
      <c r="G50" s="68"/>
      <c r="H50" s="68"/>
      <c r="I50" s="68"/>
      <c r="J50" s="303"/>
      <c r="K50" s="234"/>
      <c r="L50" s="240"/>
      <c r="M50" s="241"/>
      <c r="N50" s="242"/>
      <c r="O50" s="243"/>
    </row>
    <row r="51" spans="1:20" ht="17.100000000000001" customHeight="1">
      <c r="A51" s="17" t="s">
        <v>237</v>
      </c>
      <c r="B51" s="219" t="s">
        <v>232</v>
      </c>
      <c r="C51" s="210" t="s">
        <v>350</v>
      </c>
      <c r="D51" s="59" t="s">
        <v>371</v>
      </c>
      <c r="E51" s="69"/>
      <c r="F51" s="69"/>
      <c r="G51" s="69"/>
      <c r="H51" s="69"/>
      <c r="I51" s="69"/>
      <c r="J51" s="301" t="s">
        <v>101</v>
      </c>
      <c r="K51" s="231">
        <v>1</v>
      </c>
      <c r="L51" s="578"/>
      <c r="M51" s="579"/>
      <c r="N51" s="580"/>
      <c r="O51" s="246" t="s">
        <v>391</v>
      </c>
    </row>
    <row r="52" spans="1:20" ht="17.100000000000001" customHeight="1">
      <c r="A52" s="17"/>
      <c r="B52" s="219" t="s">
        <v>152</v>
      </c>
      <c r="C52" s="210"/>
      <c r="D52" s="59" t="s">
        <v>136</v>
      </c>
      <c r="E52" s="69"/>
      <c r="F52" s="69"/>
      <c r="G52" s="69"/>
      <c r="H52" s="69"/>
      <c r="I52" s="69"/>
      <c r="J52" s="301"/>
      <c r="K52" s="231"/>
      <c r="L52" s="387"/>
      <c r="M52" s="388"/>
      <c r="N52" s="389"/>
      <c r="O52" s="247"/>
    </row>
    <row r="53" spans="1:20" ht="17.100000000000001" customHeight="1">
      <c r="A53" s="17"/>
      <c r="B53" s="219"/>
      <c r="C53" s="210"/>
      <c r="D53" s="59"/>
      <c r="E53" s="69"/>
      <c r="F53" s="69"/>
      <c r="G53" s="69"/>
      <c r="H53" s="69"/>
      <c r="I53" s="69"/>
      <c r="J53" s="301"/>
      <c r="K53" s="231"/>
      <c r="L53" s="387"/>
      <c r="M53" s="388"/>
      <c r="N53" s="389"/>
      <c r="O53" s="247"/>
    </row>
    <row r="54" spans="1:20" ht="17.100000000000001" customHeight="1">
      <c r="A54" s="17" t="s">
        <v>393</v>
      </c>
      <c r="B54" s="219"/>
      <c r="C54" s="210" t="s">
        <v>350</v>
      </c>
      <c r="D54" s="59" t="s">
        <v>372</v>
      </c>
      <c r="E54" s="69"/>
      <c r="F54" s="69"/>
      <c r="G54" s="69"/>
      <c r="H54" s="69"/>
      <c r="I54" s="69"/>
      <c r="J54" s="301" t="s">
        <v>101</v>
      </c>
      <c r="K54" s="231">
        <v>1</v>
      </c>
      <c r="L54" s="578"/>
      <c r="M54" s="579"/>
      <c r="N54" s="580"/>
      <c r="O54" s="246" t="s">
        <v>391</v>
      </c>
    </row>
    <row r="55" spans="1:20" ht="17.100000000000001" customHeight="1">
      <c r="A55" s="17"/>
      <c r="B55" s="219"/>
      <c r="C55" s="210"/>
      <c r="D55" s="59" t="s">
        <v>373</v>
      </c>
      <c r="E55" s="69"/>
      <c r="F55" s="69"/>
      <c r="G55" s="69"/>
      <c r="H55" s="69"/>
      <c r="I55" s="69"/>
      <c r="J55" s="301"/>
      <c r="K55" s="231"/>
      <c r="L55" s="578"/>
      <c r="M55" s="579"/>
      <c r="N55" s="580"/>
      <c r="O55" s="246"/>
    </row>
    <row r="56" spans="1:20" ht="17.100000000000001" customHeight="1">
      <c r="A56" s="17"/>
      <c r="B56" s="219"/>
      <c r="C56" s="218"/>
      <c r="D56" s="59"/>
      <c r="E56" s="69"/>
      <c r="F56" s="69"/>
      <c r="G56" s="69"/>
      <c r="H56" s="69"/>
      <c r="I56" s="69"/>
      <c r="J56" s="301"/>
      <c r="K56" s="231"/>
      <c r="L56" s="244"/>
      <c r="M56" s="245"/>
      <c r="N56" s="246"/>
      <c r="O56" s="247"/>
      <c r="R56" s="324"/>
      <c r="S56" s="324"/>
      <c r="T56" s="324"/>
    </row>
    <row r="57" spans="1:20" ht="24.95" customHeight="1">
      <c r="A57" s="22" t="s">
        <v>238</v>
      </c>
      <c r="B57" s="222"/>
      <c r="C57" s="23"/>
      <c r="D57" s="23" t="s">
        <v>375</v>
      </c>
      <c r="E57" s="23"/>
      <c r="F57" s="23"/>
      <c r="G57" s="23"/>
      <c r="H57" s="23"/>
      <c r="I57" s="23"/>
      <c r="J57" s="180"/>
      <c r="K57" s="233"/>
      <c r="L57" s="182"/>
      <c r="M57" s="182"/>
      <c r="N57" s="182"/>
      <c r="O57" s="275"/>
      <c r="R57" s="324"/>
      <c r="S57" s="325"/>
      <c r="T57" s="324"/>
    </row>
    <row r="58" spans="1:20" ht="17.100000000000001" customHeight="1">
      <c r="A58" s="158"/>
      <c r="B58" s="220" t="s">
        <v>387</v>
      </c>
      <c r="C58" s="209"/>
      <c r="D58" s="57"/>
      <c r="E58" s="68"/>
      <c r="F58" s="68"/>
      <c r="G58" s="68"/>
      <c r="H58" s="68"/>
      <c r="I58" s="68"/>
      <c r="J58" s="303"/>
      <c r="K58" s="234"/>
      <c r="L58" s="240"/>
      <c r="M58" s="241"/>
      <c r="N58" s="242"/>
      <c r="O58" s="243"/>
      <c r="R58" s="324"/>
      <c r="S58" s="72"/>
      <c r="T58" s="324"/>
    </row>
    <row r="59" spans="1:20" ht="17.100000000000001" customHeight="1">
      <c r="A59" s="17" t="s">
        <v>239</v>
      </c>
      <c r="B59" s="219" t="s">
        <v>386</v>
      </c>
      <c r="C59" s="214"/>
      <c r="D59" s="156" t="s">
        <v>470</v>
      </c>
      <c r="E59" s="68"/>
      <c r="F59" s="68"/>
      <c r="G59" s="68"/>
      <c r="H59" s="68"/>
      <c r="I59" s="68"/>
      <c r="J59" s="303"/>
      <c r="K59" s="234"/>
      <c r="L59" s="240"/>
      <c r="M59" s="241"/>
      <c r="N59" s="242"/>
      <c r="O59" s="243"/>
      <c r="R59" s="324"/>
      <c r="S59" s="72"/>
      <c r="T59" s="324"/>
    </row>
    <row r="60" spans="1:20" ht="17.100000000000001" customHeight="1">
      <c r="A60" s="356"/>
      <c r="B60" s="311"/>
      <c r="C60" s="210" t="s">
        <v>350</v>
      </c>
      <c r="D60" s="66" t="s">
        <v>476</v>
      </c>
      <c r="E60" s="69"/>
      <c r="F60" s="69"/>
      <c r="G60" s="69"/>
      <c r="H60" s="69"/>
      <c r="I60" s="69"/>
      <c r="J60" s="316" t="s">
        <v>187</v>
      </c>
      <c r="K60" s="231">
        <f>'top structure'!L13</f>
        <v>215</v>
      </c>
      <c r="L60" s="578"/>
      <c r="M60" s="579"/>
      <c r="N60" s="580"/>
      <c r="O60" s="381"/>
      <c r="R60" s="324"/>
      <c r="S60" s="72"/>
      <c r="T60" s="324"/>
    </row>
    <row r="61" spans="1:20" ht="17.100000000000001" customHeight="1">
      <c r="A61" s="17"/>
      <c r="B61" s="311"/>
      <c r="C61" s="212"/>
      <c r="D61" s="326" t="s">
        <v>478</v>
      </c>
      <c r="E61" s="327"/>
      <c r="F61" s="69"/>
      <c r="G61" s="69"/>
      <c r="H61" s="69"/>
      <c r="I61" s="69"/>
      <c r="J61" s="301"/>
      <c r="K61" s="231"/>
      <c r="L61" s="387"/>
      <c r="M61" s="388"/>
      <c r="N61" s="389"/>
      <c r="O61" s="381"/>
      <c r="R61" s="324"/>
      <c r="S61" s="72"/>
      <c r="T61" s="324"/>
    </row>
    <row r="62" spans="1:20" ht="17.100000000000001" customHeight="1">
      <c r="A62" s="17"/>
      <c r="B62" s="311"/>
      <c r="C62" s="417"/>
      <c r="D62" s="418" t="s">
        <v>479</v>
      </c>
      <c r="E62" s="418"/>
      <c r="F62" s="69"/>
      <c r="G62" s="69"/>
      <c r="H62" s="69"/>
      <c r="I62" s="69"/>
      <c r="J62" s="379"/>
      <c r="K62" s="231"/>
      <c r="L62" s="387"/>
      <c r="M62" s="388"/>
      <c r="N62" s="389"/>
      <c r="O62" s="381"/>
      <c r="R62" s="324"/>
      <c r="S62" s="72"/>
      <c r="T62" s="324"/>
    </row>
    <row r="63" spans="1:20" ht="17.100000000000001" customHeight="1">
      <c r="A63" s="17"/>
      <c r="B63" s="311"/>
      <c r="C63" s="417"/>
      <c r="D63" s="418" t="s">
        <v>477</v>
      </c>
      <c r="E63" s="418"/>
      <c r="F63" s="69"/>
      <c r="G63" s="69"/>
      <c r="H63" s="69"/>
      <c r="I63" s="69"/>
      <c r="J63" s="379"/>
      <c r="K63" s="231"/>
      <c r="L63" s="387"/>
      <c r="M63" s="388"/>
      <c r="N63" s="389"/>
      <c r="O63" s="381"/>
      <c r="R63" s="324"/>
      <c r="S63" s="72"/>
      <c r="T63" s="324"/>
    </row>
    <row r="64" spans="1:20" ht="17.100000000000001" customHeight="1">
      <c r="A64" s="17"/>
      <c r="B64" s="311"/>
      <c r="C64" s="306"/>
      <c r="D64" s="307"/>
      <c r="E64" s="308"/>
      <c r="F64" s="69"/>
      <c r="G64" s="69"/>
      <c r="H64" s="69"/>
      <c r="I64" s="69"/>
      <c r="J64" s="305"/>
      <c r="K64" s="231"/>
      <c r="L64" s="387"/>
      <c r="M64" s="388"/>
      <c r="N64" s="389"/>
      <c r="O64" s="381"/>
      <c r="Q64" s="416"/>
      <c r="R64" s="324"/>
      <c r="S64" s="72"/>
      <c r="T64" s="324"/>
    </row>
    <row r="65" spans="1:19" ht="17.100000000000001" customHeight="1">
      <c r="A65" s="19" t="s">
        <v>374</v>
      </c>
      <c r="B65" s="311"/>
      <c r="C65" s="306"/>
      <c r="D65" s="237" t="s">
        <v>376</v>
      </c>
      <c r="E65" s="308"/>
      <c r="F65" s="69"/>
      <c r="G65" s="69"/>
      <c r="H65" s="69"/>
      <c r="I65" s="69"/>
      <c r="J65" s="305"/>
      <c r="K65" s="231"/>
      <c r="L65" s="387"/>
      <c r="M65" s="388"/>
      <c r="N65" s="389"/>
      <c r="O65" s="381"/>
      <c r="S65" s="72"/>
    </row>
    <row r="66" spans="1:19" ht="17.100000000000001" customHeight="1">
      <c r="A66" s="17"/>
      <c r="B66" s="311"/>
      <c r="C66" s="309" t="s">
        <v>350</v>
      </c>
      <c r="D66" s="59" t="s">
        <v>480</v>
      </c>
      <c r="E66" s="310"/>
      <c r="F66" s="69"/>
      <c r="G66" s="69"/>
      <c r="H66" s="69"/>
      <c r="I66" s="69"/>
      <c r="J66" s="317" t="s">
        <v>187</v>
      </c>
      <c r="K66" s="231">
        <f>'top structure'!L13</f>
        <v>215</v>
      </c>
      <c r="L66" s="578"/>
      <c r="M66" s="579"/>
      <c r="N66" s="580"/>
      <c r="O66" s="381"/>
      <c r="S66" s="72"/>
    </row>
    <row r="67" spans="1:19" ht="17.100000000000001" customHeight="1">
      <c r="A67" s="17"/>
      <c r="B67" s="311"/>
      <c r="C67" s="210"/>
      <c r="D67" s="66" t="s">
        <v>445</v>
      </c>
      <c r="E67" s="69"/>
      <c r="F67" s="69"/>
      <c r="G67" s="69"/>
      <c r="H67" s="69"/>
      <c r="I67" s="69"/>
      <c r="J67" s="301"/>
      <c r="K67" s="231"/>
      <c r="L67" s="387"/>
      <c r="M67" s="388"/>
      <c r="N67" s="389"/>
      <c r="O67" s="381"/>
    </row>
    <row r="68" spans="1:19" ht="17.100000000000001" customHeight="1">
      <c r="A68" s="17"/>
      <c r="B68" s="312"/>
      <c r="C68" s="212"/>
      <c r="D68" s="66" t="s">
        <v>481</v>
      </c>
      <c r="E68" s="73"/>
      <c r="F68" s="73"/>
      <c r="G68" s="73"/>
      <c r="H68" s="73"/>
      <c r="I68" s="73"/>
      <c r="J68" s="302"/>
      <c r="K68" s="232"/>
      <c r="L68" s="390"/>
      <c r="M68" s="391"/>
      <c r="N68" s="392"/>
      <c r="O68" s="382"/>
    </row>
    <row r="69" spans="1:19" ht="17.100000000000001" customHeight="1">
      <c r="A69" s="17"/>
      <c r="B69" s="312"/>
      <c r="C69" s="212"/>
      <c r="D69" s="66"/>
      <c r="E69" s="73"/>
      <c r="F69" s="73"/>
      <c r="G69" s="73"/>
      <c r="H69" s="73"/>
      <c r="I69" s="73"/>
      <c r="J69" s="302"/>
      <c r="K69" s="232"/>
      <c r="L69" s="390"/>
      <c r="M69" s="391"/>
      <c r="N69" s="392"/>
      <c r="O69" s="382"/>
    </row>
    <row r="70" spans="1:19" ht="17.100000000000001" customHeight="1">
      <c r="A70" s="19" t="s">
        <v>444</v>
      </c>
      <c r="B70" s="219" t="s">
        <v>388</v>
      </c>
      <c r="C70" s="212" t="s">
        <v>350</v>
      </c>
      <c r="D70" s="156" t="s">
        <v>377</v>
      </c>
      <c r="E70" s="73"/>
      <c r="F70" s="73"/>
      <c r="G70" s="73"/>
      <c r="H70" s="73"/>
      <c r="I70" s="73"/>
      <c r="J70" s="302"/>
      <c r="K70" s="232"/>
      <c r="L70" s="390"/>
      <c r="M70" s="391"/>
      <c r="N70" s="392"/>
      <c r="O70" s="382"/>
    </row>
    <row r="71" spans="1:19" ht="17.100000000000001" customHeight="1">
      <c r="A71" s="19" t="s">
        <v>482</v>
      </c>
      <c r="B71" s="221"/>
      <c r="C71" s="212"/>
      <c r="D71" s="66" t="s">
        <v>446</v>
      </c>
      <c r="E71" s="73"/>
      <c r="F71" s="73"/>
      <c r="G71" s="73"/>
      <c r="H71" s="73"/>
      <c r="I71" s="73"/>
      <c r="J71" s="302" t="s">
        <v>187</v>
      </c>
      <c r="K71" s="232">
        <f>'top structure'!L13</f>
        <v>215</v>
      </c>
      <c r="L71" s="578"/>
      <c r="M71" s="579"/>
      <c r="N71" s="580"/>
      <c r="O71" s="381"/>
    </row>
    <row r="72" spans="1:19" ht="17.100000000000001" customHeight="1">
      <c r="A72" s="19"/>
      <c r="B72" s="221"/>
      <c r="C72" s="212"/>
      <c r="D72" s="66"/>
      <c r="E72" s="73"/>
      <c r="F72" s="73"/>
      <c r="G72" s="73"/>
      <c r="H72" s="73"/>
      <c r="I72" s="73"/>
      <c r="J72" s="302"/>
      <c r="K72" s="232"/>
      <c r="L72" s="387"/>
      <c r="M72" s="388"/>
      <c r="N72" s="389"/>
      <c r="O72" s="381"/>
    </row>
    <row r="73" spans="1:19" ht="17.100000000000001" customHeight="1">
      <c r="A73" s="19" t="s">
        <v>483</v>
      </c>
      <c r="B73" s="221"/>
      <c r="C73" s="212" t="s">
        <v>350</v>
      </c>
      <c r="D73" s="66" t="s">
        <v>447</v>
      </c>
      <c r="E73" s="73"/>
      <c r="F73" s="73"/>
      <c r="G73" s="73"/>
      <c r="H73" s="73"/>
      <c r="I73" s="73"/>
      <c r="J73" s="302" t="s">
        <v>187</v>
      </c>
      <c r="K73" s="232">
        <f>'top structure'!L13</f>
        <v>215</v>
      </c>
      <c r="L73" s="578"/>
      <c r="M73" s="579"/>
      <c r="N73" s="580"/>
      <c r="O73" s="381"/>
    </row>
    <row r="74" spans="1:19" ht="17.100000000000001" customHeight="1">
      <c r="A74" s="19"/>
      <c r="B74" s="221"/>
      <c r="C74" s="212"/>
      <c r="D74" s="66" t="s">
        <v>448</v>
      </c>
      <c r="E74" s="73"/>
      <c r="F74" s="73"/>
      <c r="G74" s="73"/>
      <c r="H74" s="73"/>
      <c r="I74" s="73"/>
      <c r="J74" s="302"/>
      <c r="K74" s="232"/>
      <c r="L74" s="353"/>
      <c r="M74" s="354"/>
      <c r="N74" s="355"/>
      <c r="O74" s="344"/>
    </row>
    <row r="75" spans="1:19" ht="17.100000000000001" customHeight="1">
      <c r="A75" s="19"/>
      <c r="B75" s="221"/>
      <c r="C75" s="212"/>
      <c r="D75" s="66"/>
      <c r="E75" s="73"/>
      <c r="F75" s="73"/>
      <c r="G75" s="73"/>
      <c r="H75" s="73"/>
      <c r="I75" s="73"/>
      <c r="J75" s="302"/>
      <c r="K75" s="232"/>
      <c r="L75" s="248"/>
      <c r="M75" s="249"/>
      <c r="N75" s="250"/>
      <c r="O75" s="251"/>
    </row>
    <row r="76" spans="1:19" ht="17.100000000000001" customHeight="1" thickBot="1">
      <c r="A76" s="19"/>
      <c r="B76" s="150"/>
      <c r="C76" s="215"/>
      <c r="D76" s="150"/>
      <c r="E76" s="152"/>
      <c r="F76" s="152"/>
      <c r="G76" s="152"/>
      <c r="H76" s="152"/>
      <c r="I76" s="152"/>
      <c r="J76" s="304"/>
      <c r="K76" s="235"/>
      <c r="L76" s="252"/>
      <c r="M76" s="253"/>
      <c r="N76" s="254"/>
      <c r="O76" s="251"/>
    </row>
    <row r="77" spans="1:19" ht="36" customHeight="1" thickTop="1" thickBot="1">
      <c r="A77" s="34" t="s">
        <v>149</v>
      </c>
      <c r="B77" s="35"/>
      <c r="C77" s="35"/>
      <c r="D77" s="35"/>
      <c r="E77" s="35"/>
      <c r="F77" s="35"/>
      <c r="G77" s="35"/>
      <c r="H77" s="35"/>
      <c r="I77" s="35"/>
      <c r="J77" s="35"/>
      <c r="K77" s="236"/>
      <c r="L77" s="35"/>
      <c r="M77" s="35"/>
      <c r="N77" s="35"/>
      <c r="O77" s="380"/>
    </row>
    <row r="78" spans="1:19" ht="17.100000000000001" customHeight="1" thickTop="1" thickBo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9" ht="36" customHeight="1" thickTop="1" thickBot="1">
      <c r="A79" s="516">
        <f>+'pg2'!A72+1</f>
        <v>125</v>
      </c>
      <c r="B79" s="517"/>
      <c r="C79" s="517"/>
      <c r="D79" s="517"/>
      <c r="E79" s="517"/>
      <c r="F79" s="517"/>
      <c r="G79" s="517"/>
      <c r="H79" s="517"/>
      <c r="I79" s="517"/>
      <c r="J79" s="517"/>
      <c r="K79" s="517"/>
      <c r="L79" s="517"/>
      <c r="M79" s="517"/>
      <c r="N79" s="517"/>
      <c r="O79" s="518"/>
    </row>
    <row r="80" spans="1:19" ht="15.75" thickTop="1">
      <c r="A80" s="15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ht="39.950000000000003" customHeight="1">
      <c r="A81" s="582"/>
      <c r="B81" s="501"/>
      <c r="C81" s="5"/>
      <c r="D81" s="5"/>
      <c r="E81" s="124"/>
      <c r="F81" s="125"/>
      <c r="G81" s="124"/>
      <c r="H81" s="125"/>
      <c r="I81" s="124"/>
      <c r="J81" s="582"/>
      <c r="K81" s="502"/>
      <c r="L81" s="501"/>
      <c r="M81" s="125"/>
      <c r="N81" s="582"/>
      <c r="O81" s="583"/>
    </row>
    <row r="82" spans="1:15" ht="18">
      <c r="A82" s="587" t="s">
        <v>253</v>
      </c>
      <c r="B82" s="587"/>
      <c r="C82" s="126"/>
      <c r="D82" s="126"/>
      <c r="E82" s="127" t="s">
        <v>254</v>
      </c>
      <c r="F82" s="126"/>
      <c r="G82" s="127" t="s">
        <v>255</v>
      </c>
      <c r="H82" s="126"/>
      <c r="I82" s="127" t="s">
        <v>256</v>
      </c>
      <c r="J82" s="587" t="s">
        <v>254</v>
      </c>
      <c r="K82" s="587"/>
      <c r="L82" s="587"/>
      <c r="M82" s="126"/>
      <c r="N82" s="581" t="s">
        <v>255</v>
      </c>
      <c r="O82" s="581"/>
    </row>
    <row r="83" spans="1: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1: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1: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1: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1: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1: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1: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1: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1: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1: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1: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1: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1: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1: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1: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1: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1: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1: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1: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1: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1: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1: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1: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1: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1: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1: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1: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1: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1: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1: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1: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1: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1: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1: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1: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1: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1: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1: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1: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1: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1: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1: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1: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1: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1: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</sheetData>
  <mergeCells count="31">
    <mergeCell ref="L37:N37"/>
    <mergeCell ref="A79:O79"/>
    <mergeCell ref="L51:N51"/>
    <mergeCell ref="J82:L82"/>
    <mergeCell ref="L12:N12"/>
    <mergeCell ref="L17:N17"/>
    <mergeCell ref="L27:N27"/>
    <mergeCell ref="L32:N32"/>
    <mergeCell ref="L24:N24"/>
    <mergeCell ref="L25:N25"/>
    <mergeCell ref="L30:N30"/>
    <mergeCell ref="L45:N45"/>
    <mergeCell ref="A81:B81"/>
    <mergeCell ref="A82:B82"/>
    <mergeCell ref="J81:L81"/>
    <mergeCell ref="L71:N71"/>
    <mergeCell ref="L41:N41"/>
    <mergeCell ref="N82:O82"/>
    <mergeCell ref="N81:O81"/>
    <mergeCell ref="L73:N73"/>
    <mergeCell ref="L60:N60"/>
    <mergeCell ref="L55:N55"/>
    <mergeCell ref="L48:N48"/>
    <mergeCell ref="L54:N54"/>
    <mergeCell ref="L66:N66"/>
    <mergeCell ref="B5:C5"/>
    <mergeCell ref="J5:J6"/>
    <mergeCell ref="K5:K6"/>
    <mergeCell ref="L5:N6"/>
    <mergeCell ref="D5:I6"/>
    <mergeCell ref="B6:C6"/>
  </mergeCells>
  <phoneticPr fontId="2" type="noConversion"/>
  <printOptions horizontalCentered="1" verticalCentered="1"/>
  <pageMargins left="0.39370078740157483" right="0" top="0" bottom="0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  <pageSetUpPr fitToPage="1"/>
  </sheetPr>
  <dimension ref="A1:R521"/>
  <sheetViews>
    <sheetView showGridLines="0" view="pageBreakPreview" topLeftCell="A55" zoomScale="75" zoomScaleNormal="75" zoomScaleSheetLayoutView="75" workbookViewId="0">
      <selection activeCell="M13" sqref="M13:O13"/>
    </sheetView>
  </sheetViews>
  <sheetFormatPr defaultColWidth="9.140625" defaultRowHeight="15"/>
  <cols>
    <col min="1" max="1" width="10.5703125" style="3" customWidth="1"/>
    <col min="2" max="2" width="9.5703125" style="3" customWidth="1"/>
    <col min="3" max="3" width="5.2851562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6.85546875" style="3" customWidth="1"/>
    <col min="11" max="11" width="8.7109375" style="3" customWidth="1"/>
    <col min="12" max="12" width="15.42578125" style="3" customWidth="1"/>
    <col min="13" max="13" width="2.5703125" style="3" customWidth="1"/>
    <col min="14" max="14" width="7" style="3" customWidth="1"/>
    <col min="15" max="15" width="4.140625" style="3" customWidth="1"/>
    <col min="16" max="16" width="18.5703125" style="3" customWidth="1"/>
    <col min="17" max="17" width="9.140625" style="3"/>
    <col min="18" max="18" width="15.28515625" style="3" customWidth="1"/>
    <col min="19" max="20" width="9.140625" style="3"/>
    <col min="21" max="21" width="17.7109375" style="3" customWidth="1"/>
    <col min="22" max="16384" width="9.140625" style="3"/>
  </cols>
  <sheetData>
    <row r="1" spans="1:16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8"/>
      <c r="K1" s="129"/>
      <c r="L1" s="128"/>
      <c r="M1" s="337" t="str">
        <f>+works!M1</f>
        <v>Date : 01/12/2021</v>
      </c>
      <c r="N1" s="128"/>
      <c r="O1" s="128"/>
      <c r="P1" s="130"/>
    </row>
    <row r="2" spans="1:16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3"/>
      <c r="L2" s="132"/>
      <c r="M2" s="132"/>
      <c r="N2" s="132"/>
      <c r="O2" s="132"/>
      <c r="P2" s="134"/>
    </row>
    <row r="3" spans="1:16" ht="30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5"/>
      <c r="P3" s="136"/>
    </row>
    <row r="4" spans="1:16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5"/>
      <c r="K5" s="549" t="s">
        <v>170</v>
      </c>
      <c r="L5" s="551" t="s">
        <v>158</v>
      </c>
      <c r="M5" s="553" t="s">
        <v>171</v>
      </c>
      <c r="N5" s="531"/>
      <c r="O5" s="554"/>
      <c r="P5" s="137" t="s">
        <v>172</v>
      </c>
    </row>
    <row r="6" spans="1:16" ht="26.1" customHeight="1" thickBot="1">
      <c r="A6" s="76" t="s">
        <v>173</v>
      </c>
      <c r="B6" s="542" t="s">
        <v>174</v>
      </c>
      <c r="C6" s="543"/>
      <c r="D6" s="577"/>
      <c r="E6" s="547"/>
      <c r="F6" s="547"/>
      <c r="G6" s="547"/>
      <c r="H6" s="547"/>
      <c r="I6" s="547"/>
      <c r="J6" s="548"/>
      <c r="K6" s="550"/>
      <c r="L6" s="552"/>
      <c r="M6" s="555"/>
      <c r="N6" s="547"/>
      <c r="O6" s="556"/>
      <c r="P6" s="138" t="s">
        <v>5</v>
      </c>
    </row>
    <row r="7" spans="1:16" ht="30" customHeight="1" thickTop="1">
      <c r="A7" s="357"/>
      <c r="B7" s="140" t="s">
        <v>108</v>
      </c>
      <c r="C7" s="140"/>
      <c r="D7" s="141" t="s">
        <v>380</v>
      </c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142"/>
    </row>
    <row r="8" spans="1:16" ht="27.95" customHeight="1">
      <c r="A8" s="139"/>
      <c r="B8" s="140" t="s">
        <v>175</v>
      </c>
      <c r="C8" s="140" t="s">
        <v>351</v>
      </c>
      <c r="D8" s="143" t="s">
        <v>378</v>
      </c>
      <c r="E8" s="143"/>
      <c r="F8" s="143"/>
      <c r="G8" s="143"/>
      <c r="H8" s="143"/>
      <c r="I8" s="143"/>
      <c r="J8" s="143"/>
      <c r="K8" s="93"/>
      <c r="L8" s="93"/>
      <c r="M8" s="93"/>
      <c r="N8" s="93"/>
      <c r="O8" s="93"/>
      <c r="P8" s="142"/>
    </row>
    <row r="9" spans="1:16" ht="17.100000000000001" customHeight="1" thickBot="1">
      <c r="A9" s="144"/>
      <c r="B9" s="145"/>
      <c r="C9" s="145"/>
      <c r="D9" s="146" t="str">
        <f>+'pit1'!D9</f>
        <v>Drawing refers : 006UD-02, UD-03 &amp; VIP-05</v>
      </c>
      <c r="E9" s="146"/>
      <c r="F9" s="146"/>
      <c r="G9" s="146"/>
      <c r="H9" s="146"/>
      <c r="I9" s="146"/>
      <c r="J9" s="146"/>
      <c r="K9" s="147"/>
      <c r="L9" s="147"/>
      <c r="M9" s="147"/>
      <c r="N9" s="147"/>
      <c r="O9" s="147"/>
      <c r="P9" s="142"/>
    </row>
    <row r="10" spans="1:16" ht="24.95" customHeight="1" thickTop="1">
      <c r="A10" s="22" t="s">
        <v>153</v>
      </c>
      <c r="B10" s="23"/>
      <c r="C10" s="23"/>
      <c r="D10" s="23" t="s">
        <v>379</v>
      </c>
      <c r="E10" s="23"/>
      <c r="F10" s="23"/>
      <c r="G10" s="23"/>
      <c r="H10" s="23"/>
      <c r="I10" s="23"/>
      <c r="J10" s="23"/>
      <c r="K10" s="180"/>
      <c r="L10" s="181"/>
      <c r="M10" s="182"/>
      <c r="N10" s="182"/>
      <c r="O10" s="182"/>
      <c r="P10" s="255"/>
    </row>
    <row r="11" spans="1:16" ht="17.100000000000001" customHeight="1">
      <c r="A11" s="17"/>
      <c r="B11" s="219"/>
      <c r="C11" s="210"/>
      <c r="D11" s="296"/>
      <c r="E11" s="297"/>
      <c r="F11" s="69"/>
      <c r="G11" s="69"/>
      <c r="H11" s="69"/>
      <c r="I11" s="69"/>
      <c r="J11" s="60"/>
      <c r="K11" s="15"/>
      <c r="L11" s="16"/>
      <c r="M11" s="244"/>
      <c r="N11" s="286"/>
      <c r="O11" s="287"/>
      <c r="P11" s="338"/>
    </row>
    <row r="12" spans="1:16" ht="17.100000000000001" customHeight="1">
      <c r="A12" s="17"/>
      <c r="B12" s="219"/>
      <c r="C12" s="210"/>
      <c r="D12" s="61" t="s">
        <v>525</v>
      </c>
      <c r="E12" s="69"/>
      <c r="F12" s="69"/>
      <c r="G12" s="69"/>
      <c r="H12" s="69"/>
      <c r="I12" s="69"/>
      <c r="J12" s="60"/>
      <c r="K12" s="15"/>
      <c r="L12" s="16"/>
      <c r="M12" s="244"/>
      <c r="N12" s="245"/>
      <c r="O12" s="246"/>
      <c r="P12" s="339"/>
    </row>
    <row r="13" spans="1:16" ht="17.100000000000001" customHeight="1">
      <c r="A13" s="17" t="s">
        <v>154</v>
      </c>
      <c r="B13" s="219" t="s">
        <v>388</v>
      </c>
      <c r="C13" s="210" t="s">
        <v>350</v>
      </c>
      <c r="D13" s="59" t="s">
        <v>463</v>
      </c>
      <c r="E13" s="69"/>
      <c r="F13" s="69"/>
      <c r="G13" s="69"/>
      <c r="H13" s="69"/>
      <c r="I13" s="69"/>
      <c r="J13" s="60"/>
      <c r="K13" s="15" t="s">
        <v>187</v>
      </c>
      <c r="L13" s="424">
        <v>215</v>
      </c>
      <c r="M13" s="597">
        <v>5430</v>
      </c>
      <c r="N13" s="598"/>
      <c r="O13" s="599"/>
      <c r="P13" s="428">
        <f>M13*L13</f>
        <v>1167450</v>
      </c>
    </row>
    <row r="14" spans="1:16" ht="17.100000000000001" customHeight="1">
      <c r="A14" s="17"/>
      <c r="B14" s="219"/>
      <c r="C14" s="210"/>
      <c r="D14" s="59" t="s">
        <v>460</v>
      </c>
      <c r="E14" s="69"/>
      <c r="F14" s="69"/>
      <c r="G14" s="69"/>
      <c r="H14" s="69"/>
      <c r="I14" s="69"/>
      <c r="J14" s="60"/>
      <c r="K14" s="15"/>
      <c r="L14" s="419"/>
      <c r="M14" s="420"/>
      <c r="N14" s="421"/>
      <c r="O14" s="422"/>
      <c r="P14" s="422"/>
    </row>
    <row r="15" spans="1:16" ht="17.100000000000001" customHeight="1">
      <c r="A15" s="17"/>
      <c r="B15" s="219"/>
      <c r="C15" s="210"/>
      <c r="D15" s="59" t="s">
        <v>461</v>
      </c>
      <c r="E15" s="69"/>
      <c r="F15" s="69"/>
      <c r="G15" s="69"/>
      <c r="H15" s="69"/>
      <c r="I15" s="69"/>
      <c r="J15" s="60"/>
      <c r="K15" s="15"/>
      <c r="L15" s="16"/>
      <c r="M15" s="584"/>
      <c r="N15" s="566"/>
      <c r="O15" s="567"/>
      <c r="P15" s="338"/>
    </row>
    <row r="16" spans="1:16" ht="17.100000000000001" customHeight="1">
      <c r="A16" s="17"/>
      <c r="B16" s="223"/>
      <c r="C16" s="211"/>
      <c r="D16" s="59" t="s">
        <v>462</v>
      </c>
      <c r="E16" s="69"/>
      <c r="F16" s="69"/>
      <c r="G16" s="69"/>
      <c r="H16" s="69"/>
      <c r="I16" s="69"/>
      <c r="J16" s="60"/>
      <c r="K16" s="15"/>
      <c r="L16" s="16"/>
      <c r="M16" s="244"/>
      <c r="N16" s="245"/>
      <c r="O16" s="246"/>
      <c r="P16" s="339"/>
    </row>
    <row r="17" spans="1:18" ht="17.100000000000001" customHeight="1">
      <c r="A17" s="356"/>
      <c r="B17" s="219"/>
      <c r="C17" s="210"/>
      <c r="D17" s="61" t="s">
        <v>471</v>
      </c>
      <c r="E17" s="70"/>
      <c r="F17" s="70"/>
      <c r="G17" s="70"/>
      <c r="H17" s="70"/>
      <c r="I17" s="70"/>
      <c r="J17" s="67"/>
      <c r="K17" s="20"/>
      <c r="L17" s="21"/>
      <c r="M17" s="248"/>
      <c r="N17" s="249"/>
      <c r="O17" s="250"/>
      <c r="P17" s="251"/>
    </row>
    <row r="18" spans="1:18" ht="17.100000000000001" customHeight="1">
      <c r="A18" s="356"/>
      <c r="B18" s="219"/>
      <c r="C18" s="210"/>
      <c r="D18" s="156" t="s">
        <v>459</v>
      </c>
      <c r="E18" s="426"/>
      <c r="F18" s="426"/>
      <c r="G18" s="426"/>
      <c r="H18" s="70"/>
      <c r="I18" s="70"/>
      <c r="J18" s="67"/>
      <c r="K18" s="20"/>
      <c r="L18" s="21"/>
      <c r="M18" s="248"/>
      <c r="N18" s="249"/>
      <c r="O18" s="250"/>
      <c r="P18" s="251"/>
    </row>
    <row r="19" spans="1:18" ht="17.100000000000001" customHeight="1">
      <c r="A19" s="356"/>
      <c r="B19" s="219"/>
      <c r="C19" s="210"/>
      <c r="D19" s="66"/>
      <c r="E19" s="73"/>
      <c r="F19" s="73"/>
      <c r="G19" s="73"/>
      <c r="H19" s="69"/>
      <c r="I19" s="69"/>
      <c r="J19" s="67"/>
      <c r="K19" s="20"/>
      <c r="L19" s="21"/>
      <c r="M19" s="248"/>
      <c r="N19" s="249"/>
      <c r="O19" s="250"/>
      <c r="P19" s="251"/>
    </row>
    <row r="20" spans="1:18" ht="17.100000000000001" customHeight="1">
      <c r="A20" s="17" t="s">
        <v>441</v>
      </c>
      <c r="B20" s="219"/>
      <c r="C20" s="210"/>
      <c r="D20" s="66" t="s">
        <v>450</v>
      </c>
      <c r="E20" s="73"/>
      <c r="F20" s="73"/>
      <c r="G20" s="73"/>
      <c r="H20" s="73"/>
      <c r="I20" s="73"/>
      <c r="J20" s="67"/>
      <c r="K20" s="20" t="s">
        <v>164</v>
      </c>
      <c r="L20" s="21"/>
      <c r="M20" s="594"/>
      <c r="N20" s="595"/>
      <c r="O20" s="596"/>
      <c r="P20" s="427"/>
    </row>
    <row r="21" spans="1:18" ht="17.100000000000001" customHeight="1">
      <c r="A21" s="17"/>
      <c r="B21" s="219"/>
      <c r="C21" s="210"/>
      <c r="D21" s="66"/>
      <c r="E21" s="73"/>
      <c r="F21" s="73"/>
      <c r="G21" s="73"/>
      <c r="H21" s="69"/>
      <c r="I21" s="69"/>
      <c r="J21" s="67"/>
      <c r="K21" s="20"/>
      <c r="L21" s="21"/>
      <c r="M21" s="248"/>
      <c r="N21" s="249"/>
      <c r="O21" s="250"/>
      <c r="P21" s="251"/>
      <c r="R21" s="299"/>
    </row>
    <row r="22" spans="1:18" ht="17.100000000000001" customHeight="1">
      <c r="A22" s="17" t="s">
        <v>485</v>
      </c>
      <c r="B22" s="219"/>
      <c r="C22" s="210"/>
      <c r="D22" s="61" t="s">
        <v>495</v>
      </c>
      <c r="E22" s="69"/>
      <c r="F22" s="69"/>
      <c r="G22" s="69"/>
      <c r="H22" s="69"/>
      <c r="I22" s="69"/>
      <c r="J22" s="60"/>
      <c r="K22" s="15"/>
      <c r="L22" s="16"/>
      <c r="M22" s="244"/>
      <c r="N22" s="245"/>
      <c r="O22" s="246"/>
      <c r="P22" s="247"/>
    </row>
    <row r="23" spans="1:18" ht="17.100000000000001" customHeight="1">
      <c r="A23" s="17"/>
      <c r="B23" s="219" t="s">
        <v>388</v>
      </c>
      <c r="C23" s="210" t="s">
        <v>350</v>
      </c>
      <c r="D23" s="59" t="s">
        <v>463</v>
      </c>
      <c r="E23" s="69"/>
      <c r="F23" s="69"/>
      <c r="G23" s="69"/>
      <c r="H23" s="69"/>
      <c r="I23" s="69"/>
      <c r="J23" s="60"/>
      <c r="K23" s="15" t="s">
        <v>187</v>
      </c>
      <c r="L23" s="424">
        <v>0</v>
      </c>
      <c r="M23" s="597">
        <v>0</v>
      </c>
      <c r="N23" s="598"/>
      <c r="O23" s="599"/>
      <c r="P23" s="425">
        <f>M23*L23</f>
        <v>0</v>
      </c>
    </row>
    <row r="24" spans="1:18" ht="17.100000000000001" customHeight="1">
      <c r="A24" s="17"/>
      <c r="B24" s="219"/>
      <c r="C24" s="210"/>
      <c r="D24" s="59" t="s">
        <v>460</v>
      </c>
      <c r="E24" s="69"/>
      <c r="F24" s="69"/>
      <c r="G24" s="69"/>
      <c r="H24" s="69"/>
      <c r="I24" s="69"/>
      <c r="J24" s="60"/>
      <c r="K24" s="15"/>
      <c r="L24" s="16"/>
      <c r="M24" s="584"/>
      <c r="N24" s="566"/>
      <c r="O24" s="567"/>
      <c r="P24" s="246"/>
    </row>
    <row r="25" spans="1:18" ht="17.100000000000001" customHeight="1">
      <c r="A25" s="17"/>
      <c r="B25" s="223"/>
      <c r="C25" s="211"/>
      <c r="D25" s="59" t="s">
        <v>461</v>
      </c>
      <c r="E25" s="69"/>
      <c r="F25" s="69"/>
      <c r="G25" s="69"/>
      <c r="H25" s="69"/>
      <c r="I25" s="69"/>
      <c r="J25" s="60"/>
      <c r="K25" s="15"/>
      <c r="L25" s="16"/>
      <c r="M25" s="244"/>
      <c r="N25" s="245"/>
      <c r="O25" s="246"/>
      <c r="P25" s="247"/>
    </row>
    <row r="26" spans="1:18" ht="15" customHeight="1">
      <c r="A26" s="356"/>
      <c r="B26" s="219"/>
      <c r="C26" s="210"/>
      <c r="D26" s="59" t="s">
        <v>462</v>
      </c>
      <c r="E26" s="69"/>
      <c r="F26" s="69"/>
      <c r="G26" s="69"/>
      <c r="H26" s="69"/>
      <c r="I26" s="69"/>
      <c r="J26" s="60"/>
      <c r="K26" s="20"/>
      <c r="L26" s="21"/>
      <c r="M26" s="248"/>
      <c r="N26" s="249"/>
      <c r="O26" s="250"/>
      <c r="P26" s="251"/>
    </row>
    <row r="27" spans="1:18" ht="15" customHeight="1">
      <c r="A27" s="356"/>
      <c r="B27" s="219"/>
      <c r="C27" s="210"/>
      <c r="D27" s="59" t="s">
        <v>471</v>
      </c>
      <c r="E27" s="69"/>
      <c r="F27" s="69"/>
      <c r="G27" s="69"/>
      <c r="H27" s="69"/>
      <c r="I27" s="69"/>
      <c r="J27" s="67"/>
      <c r="K27" s="20"/>
      <c r="L27" s="21"/>
      <c r="M27" s="248"/>
      <c r="N27" s="249"/>
      <c r="O27" s="250"/>
      <c r="P27" s="251"/>
    </row>
    <row r="28" spans="1:18" ht="15" customHeight="1">
      <c r="A28" s="356"/>
      <c r="B28" s="219"/>
      <c r="C28" s="210"/>
      <c r="D28" s="66" t="s">
        <v>459</v>
      </c>
      <c r="E28" s="73"/>
      <c r="F28" s="73"/>
      <c r="G28" s="73"/>
      <c r="H28" s="69"/>
      <c r="I28" s="69"/>
      <c r="J28" s="67"/>
      <c r="K28" s="20"/>
      <c r="L28" s="21"/>
      <c r="M28" s="248"/>
      <c r="N28" s="249"/>
      <c r="O28" s="250"/>
      <c r="P28" s="251"/>
    </row>
    <row r="29" spans="1:18" ht="17.100000000000001" customHeight="1">
      <c r="A29" s="356"/>
      <c r="B29" s="219"/>
      <c r="C29" s="210"/>
      <c r="D29" s="66"/>
      <c r="E29" s="73"/>
      <c r="F29" s="73"/>
      <c r="G29" s="73"/>
      <c r="H29" s="69"/>
      <c r="I29" s="69"/>
      <c r="J29" s="67"/>
      <c r="K29" s="20"/>
      <c r="L29" s="21"/>
      <c r="M29" s="248"/>
      <c r="N29" s="249"/>
      <c r="O29" s="250"/>
      <c r="P29" s="251"/>
    </row>
    <row r="30" spans="1:18" ht="17.100000000000001" customHeight="1">
      <c r="A30" s="17" t="s">
        <v>486</v>
      </c>
      <c r="B30" s="219"/>
      <c r="C30" s="210"/>
      <c r="D30" s="66" t="s">
        <v>449</v>
      </c>
      <c r="E30" s="73"/>
      <c r="F30" s="73"/>
      <c r="G30" s="73"/>
      <c r="H30" s="69"/>
      <c r="I30" s="69"/>
      <c r="J30" s="67"/>
      <c r="K30" s="20" t="s">
        <v>164</v>
      </c>
      <c r="L30" s="21">
        <f>P23</f>
        <v>0</v>
      </c>
      <c r="M30" s="594">
        <v>0</v>
      </c>
      <c r="N30" s="595"/>
      <c r="O30" s="596"/>
      <c r="P30" s="399">
        <f>M30*L30</f>
        <v>0</v>
      </c>
    </row>
    <row r="31" spans="1:18" ht="17.100000000000001" customHeight="1">
      <c r="A31" s="17"/>
      <c r="B31" s="219"/>
      <c r="C31" s="210"/>
      <c r="D31" s="66"/>
      <c r="E31" s="73"/>
      <c r="F31" s="73"/>
      <c r="G31" s="73"/>
      <c r="H31" s="69"/>
      <c r="I31" s="69"/>
      <c r="J31" s="67"/>
      <c r="K31" s="20"/>
      <c r="L31" s="21"/>
      <c r="M31" s="390"/>
      <c r="N31" s="391"/>
      <c r="O31" s="392"/>
      <c r="P31" s="382"/>
    </row>
    <row r="32" spans="1:18" ht="17.100000000000001" customHeight="1">
      <c r="A32" s="17" t="s">
        <v>487</v>
      </c>
      <c r="B32" s="221"/>
      <c r="C32" s="212"/>
      <c r="D32" s="156" t="s">
        <v>440</v>
      </c>
      <c r="E32" s="73"/>
      <c r="F32" s="73"/>
      <c r="G32" s="73"/>
      <c r="H32" s="73"/>
      <c r="I32" s="73"/>
      <c r="J32" s="67"/>
      <c r="K32" s="20"/>
      <c r="L32" s="21"/>
      <c r="M32" s="393"/>
      <c r="N32" s="394"/>
      <c r="O32" s="395"/>
      <c r="P32" s="400"/>
    </row>
    <row r="33" spans="1:16" ht="17.100000000000001" customHeight="1">
      <c r="A33" s="19"/>
      <c r="B33" s="221"/>
      <c r="C33" s="212"/>
      <c r="D33" s="66"/>
      <c r="E33" s="73"/>
      <c r="F33" s="73"/>
      <c r="G33" s="73"/>
      <c r="H33" s="73"/>
      <c r="I33" s="73"/>
      <c r="J33" s="67"/>
      <c r="K33" s="20"/>
      <c r="L33" s="21"/>
      <c r="M33" s="396"/>
      <c r="N33" s="397"/>
      <c r="O33" s="398"/>
      <c r="P33" s="400"/>
    </row>
    <row r="34" spans="1:16" ht="17.100000000000001" customHeight="1">
      <c r="A34" s="19" t="s">
        <v>488</v>
      </c>
      <c r="B34" s="221"/>
      <c r="C34" s="212"/>
      <c r="D34" s="66" t="s">
        <v>451</v>
      </c>
      <c r="E34" s="73"/>
      <c r="F34" s="73"/>
      <c r="G34" s="73"/>
      <c r="H34" s="73"/>
      <c r="I34" s="73"/>
      <c r="J34" s="67"/>
      <c r="K34" s="20" t="s">
        <v>365</v>
      </c>
      <c r="L34" s="21">
        <f>0.5*0.5*0.5*L13</f>
        <v>26.875</v>
      </c>
      <c r="M34" s="588"/>
      <c r="N34" s="589"/>
      <c r="O34" s="590"/>
      <c r="P34" s="399"/>
    </row>
    <row r="35" spans="1:16" ht="17.100000000000001" customHeight="1">
      <c r="A35" s="19"/>
      <c r="B35" s="221"/>
      <c r="C35" s="212"/>
      <c r="D35" s="66"/>
      <c r="E35" s="73"/>
      <c r="F35" s="73"/>
      <c r="G35" s="73"/>
      <c r="H35" s="73"/>
      <c r="I35" s="73"/>
      <c r="J35" s="67"/>
      <c r="K35" s="20"/>
      <c r="L35" s="21"/>
      <c r="M35" s="396"/>
      <c r="N35" s="397"/>
      <c r="O35" s="398"/>
      <c r="P35" s="400"/>
    </row>
    <row r="36" spans="1:16" ht="17.100000000000001" customHeight="1">
      <c r="A36" s="19" t="s">
        <v>489</v>
      </c>
      <c r="B36" s="221"/>
      <c r="C36" s="212"/>
      <c r="D36" s="66" t="s">
        <v>452</v>
      </c>
      <c r="E36" s="73"/>
      <c r="F36" s="73"/>
      <c r="G36" s="73"/>
      <c r="H36" s="73"/>
      <c r="I36" s="73"/>
      <c r="J36" s="67"/>
      <c r="K36" s="20" t="s">
        <v>366</v>
      </c>
      <c r="L36" s="21">
        <f>1.1*L13</f>
        <v>236.50000000000003</v>
      </c>
      <c r="M36" s="588"/>
      <c r="N36" s="589"/>
      <c r="O36" s="590"/>
      <c r="P36" s="399"/>
    </row>
    <row r="37" spans="1:16" ht="17.100000000000001" customHeight="1">
      <c r="A37" s="19"/>
      <c r="B37" s="221"/>
      <c r="C37" s="212"/>
      <c r="D37" s="66"/>
      <c r="E37" s="73"/>
      <c r="F37" s="73"/>
      <c r="G37" s="73"/>
      <c r="H37" s="73"/>
      <c r="I37" s="73"/>
      <c r="J37" s="67"/>
      <c r="K37" s="20"/>
      <c r="L37" s="21"/>
      <c r="M37" s="396"/>
      <c r="N37" s="397"/>
      <c r="O37" s="398"/>
      <c r="P37" s="400"/>
    </row>
    <row r="38" spans="1:16" ht="17.100000000000001" customHeight="1">
      <c r="A38" s="19" t="s">
        <v>490</v>
      </c>
      <c r="B38" s="221"/>
      <c r="C38" s="212"/>
      <c r="D38" s="66" t="s">
        <v>493</v>
      </c>
      <c r="E38" s="73"/>
      <c r="F38" s="73"/>
      <c r="G38" s="73"/>
      <c r="H38" s="73"/>
      <c r="I38" s="73"/>
      <c r="J38" s="67"/>
      <c r="K38" s="20" t="s">
        <v>187</v>
      </c>
      <c r="L38" s="21">
        <f>L13</f>
        <v>215</v>
      </c>
      <c r="M38" s="588"/>
      <c r="N38" s="589"/>
      <c r="O38" s="590"/>
      <c r="P38" s="399"/>
    </row>
    <row r="39" spans="1:16" ht="17.100000000000001" customHeight="1">
      <c r="A39" s="19"/>
      <c r="B39" s="221"/>
      <c r="C39" s="212"/>
      <c r="D39" s="66" t="s">
        <v>494</v>
      </c>
      <c r="E39" s="73"/>
      <c r="F39" s="73"/>
      <c r="G39" s="73"/>
      <c r="H39" s="73"/>
      <c r="I39" s="73"/>
      <c r="J39" s="67"/>
      <c r="K39" s="20"/>
      <c r="L39" s="21"/>
      <c r="M39" s="396"/>
      <c r="N39" s="397"/>
      <c r="O39" s="398"/>
      <c r="P39" s="400"/>
    </row>
    <row r="40" spans="1:16" ht="17.100000000000001" customHeight="1">
      <c r="A40" s="19"/>
      <c r="B40" s="221"/>
      <c r="C40" s="212"/>
      <c r="D40" s="66" t="s">
        <v>464</v>
      </c>
      <c r="E40" s="73"/>
      <c r="F40" s="73"/>
      <c r="G40" s="73"/>
      <c r="H40" s="73"/>
      <c r="I40" s="73"/>
      <c r="J40" s="67"/>
      <c r="K40" s="20"/>
      <c r="L40" s="21"/>
      <c r="M40" s="328"/>
      <c r="N40" s="329"/>
      <c r="O40" s="330"/>
      <c r="P40" s="298"/>
    </row>
    <row r="41" spans="1:16" ht="17.100000000000001" customHeight="1">
      <c r="A41" s="19"/>
      <c r="B41" s="221"/>
      <c r="C41" s="212"/>
      <c r="D41" s="66"/>
      <c r="E41" s="73"/>
      <c r="F41" s="73"/>
      <c r="G41" s="73"/>
      <c r="H41" s="73"/>
      <c r="I41" s="73"/>
      <c r="J41" s="67"/>
      <c r="K41" s="20"/>
      <c r="L41" s="21"/>
      <c r="M41" s="328"/>
      <c r="N41" s="329"/>
      <c r="O41" s="330"/>
      <c r="P41" s="298"/>
    </row>
    <row r="42" spans="1:16" ht="17.100000000000001" customHeight="1">
      <c r="A42" s="19" t="s">
        <v>442</v>
      </c>
      <c r="B42" s="221"/>
      <c r="C42" s="212"/>
      <c r="D42" s="156" t="s">
        <v>484</v>
      </c>
      <c r="E42" s="333"/>
      <c r="F42" s="73"/>
      <c r="G42" s="73"/>
      <c r="H42" s="73"/>
      <c r="I42" s="73"/>
      <c r="J42" s="67"/>
      <c r="K42" s="20"/>
      <c r="L42" s="331"/>
      <c r="M42" s="591"/>
      <c r="N42" s="592"/>
      <c r="O42" s="593"/>
      <c r="P42" s="298"/>
    </row>
    <row r="43" spans="1:16" ht="17.100000000000001" customHeight="1">
      <c r="A43" s="19"/>
      <c r="B43" s="221"/>
      <c r="C43" s="212"/>
      <c r="D43" s="332"/>
      <c r="E43" s="333"/>
      <c r="F43" s="73"/>
      <c r="G43" s="73"/>
      <c r="H43" s="73"/>
      <c r="I43" s="73"/>
      <c r="J43" s="67"/>
      <c r="K43" s="20"/>
      <c r="L43" s="21"/>
      <c r="M43" s="313"/>
      <c r="N43" s="314"/>
      <c r="O43" s="315"/>
      <c r="P43" s="298"/>
    </row>
    <row r="44" spans="1:16" ht="17.100000000000001" customHeight="1">
      <c r="A44" s="19" t="s">
        <v>443</v>
      </c>
      <c r="B44" s="221"/>
      <c r="C44" s="212"/>
      <c r="D44" s="59" t="s">
        <v>491</v>
      </c>
      <c r="E44" s="73"/>
      <c r="F44" s="73"/>
      <c r="G44" s="73"/>
      <c r="H44" s="73"/>
      <c r="I44" s="73"/>
      <c r="J44" s="67"/>
      <c r="K44" s="20" t="s">
        <v>187</v>
      </c>
      <c r="L44" s="21">
        <f>L13</f>
        <v>215</v>
      </c>
      <c r="M44" s="588"/>
      <c r="N44" s="589"/>
      <c r="O44" s="590"/>
      <c r="P44" s="399"/>
    </row>
    <row r="45" spans="1:16" ht="17.100000000000001" customHeight="1">
      <c r="A45" s="19"/>
      <c r="B45" s="221"/>
      <c r="C45" s="212"/>
      <c r="D45" s="66"/>
      <c r="E45" s="73"/>
      <c r="F45" s="73"/>
      <c r="G45" s="73"/>
      <c r="H45" s="73"/>
      <c r="I45" s="73"/>
      <c r="J45" s="67"/>
      <c r="K45" s="20"/>
      <c r="L45" s="21"/>
      <c r="M45" s="313"/>
      <c r="N45" s="314"/>
      <c r="O45" s="315"/>
      <c r="P45" s="298"/>
    </row>
    <row r="46" spans="1:16" ht="17.100000000000001" customHeight="1">
      <c r="A46" s="19"/>
      <c r="B46" s="221"/>
      <c r="C46" s="212"/>
      <c r="D46" s="66"/>
      <c r="E46" s="73"/>
      <c r="F46" s="73"/>
      <c r="G46" s="73"/>
      <c r="H46" s="73"/>
      <c r="I46" s="73"/>
      <c r="J46" s="67"/>
      <c r="K46" s="20"/>
      <c r="L46" s="21"/>
      <c r="M46" s="313"/>
      <c r="N46" s="314"/>
      <c r="O46" s="315"/>
      <c r="P46" s="298"/>
    </row>
    <row r="47" spans="1:16" ht="17.100000000000001" customHeight="1">
      <c r="A47" s="19"/>
      <c r="B47" s="221"/>
      <c r="C47" s="212"/>
      <c r="D47" s="66"/>
      <c r="E47" s="73"/>
      <c r="F47" s="73"/>
      <c r="G47" s="73"/>
      <c r="H47" s="73"/>
      <c r="I47" s="73"/>
      <c r="J47" s="67"/>
      <c r="K47" s="20"/>
      <c r="L47" s="21"/>
      <c r="M47" s="313"/>
      <c r="N47" s="314"/>
      <c r="O47" s="315"/>
      <c r="P47" s="298"/>
    </row>
    <row r="48" spans="1:16" ht="17.100000000000001" customHeight="1">
      <c r="A48" s="19"/>
      <c r="B48" s="221"/>
      <c r="C48" s="212"/>
      <c r="D48" s="66"/>
      <c r="E48" s="73"/>
      <c r="F48" s="73"/>
      <c r="G48" s="73"/>
      <c r="H48" s="73"/>
      <c r="I48" s="73"/>
      <c r="J48" s="67"/>
      <c r="K48" s="20"/>
      <c r="L48" s="21"/>
      <c r="M48" s="313"/>
      <c r="N48" s="314"/>
      <c r="O48" s="315"/>
      <c r="P48" s="298"/>
    </row>
    <row r="49" spans="1:16" ht="17.100000000000001" customHeight="1">
      <c r="A49" s="19"/>
      <c r="B49" s="221"/>
      <c r="C49" s="212"/>
      <c r="D49" s="66"/>
      <c r="E49" s="73"/>
      <c r="F49" s="73"/>
      <c r="G49" s="73"/>
      <c r="H49" s="73"/>
      <c r="I49" s="73"/>
      <c r="J49" s="67"/>
      <c r="K49" s="20"/>
      <c r="L49" s="21"/>
      <c r="M49" s="313"/>
      <c r="N49" s="314"/>
      <c r="O49" s="315"/>
      <c r="P49" s="298"/>
    </row>
    <row r="50" spans="1:16" ht="17.100000000000001" customHeight="1">
      <c r="A50" s="19"/>
      <c r="B50" s="221"/>
      <c r="C50" s="212"/>
      <c r="D50" s="66"/>
      <c r="E50" s="73"/>
      <c r="F50" s="73"/>
      <c r="G50" s="73"/>
      <c r="H50" s="73"/>
      <c r="I50" s="73"/>
      <c r="J50" s="67"/>
      <c r="K50" s="20"/>
      <c r="L50" s="21"/>
      <c r="M50" s="313"/>
      <c r="N50" s="314"/>
      <c r="O50" s="315"/>
      <c r="P50" s="298"/>
    </row>
    <row r="51" spans="1:16" ht="17.100000000000001" customHeight="1">
      <c r="A51" s="19"/>
      <c r="B51" s="221"/>
      <c r="C51" s="212"/>
      <c r="D51" s="66"/>
      <c r="E51" s="73"/>
      <c r="F51" s="73"/>
      <c r="G51" s="73"/>
      <c r="H51" s="73"/>
      <c r="I51" s="73"/>
      <c r="J51" s="67"/>
      <c r="K51" s="20"/>
      <c r="L51" s="21"/>
      <c r="M51" s="313"/>
      <c r="N51" s="314"/>
      <c r="O51" s="315"/>
      <c r="P51" s="298"/>
    </row>
    <row r="52" spans="1:16" ht="17.100000000000001" customHeight="1">
      <c r="A52" s="19"/>
      <c r="B52" s="221"/>
      <c r="C52" s="212"/>
      <c r="D52" s="66"/>
      <c r="E52" s="73"/>
      <c r="F52" s="73"/>
      <c r="G52" s="73"/>
      <c r="H52" s="73"/>
      <c r="I52" s="73"/>
      <c r="J52" s="67"/>
      <c r="K52" s="20"/>
      <c r="L52" s="21"/>
      <c r="M52" s="313"/>
      <c r="N52" s="314"/>
      <c r="O52" s="315"/>
      <c r="P52" s="298"/>
    </row>
    <row r="53" spans="1:16" ht="17.100000000000001" customHeight="1">
      <c r="A53" s="19"/>
      <c r="B53" s="221"/>
      <c r="C53" s="212"/>
      <c r="D53" s="66"/>
      <c r="E53" s="73"/>
      <c r="F53" s="73"/>
      <c r="G53" s="73"/>
      <c r="H53" s="73"/>
      <c r="I53" s="73"/>
      <c r="J53" s="67"/>
      <c r="K53" s="20"/>
      <c r="L53" s="21"/>
      <c r="M53" s="313"/>
      <c r="N53" s="314"/>
      <c r="O53" s="315"/>
      <c r="P53" s="298"/>
    </row>
    <row r="54" spans="1:16" ht="17.100000000000001" customHeight="1">
      <c r="A54" s="19"/>
      <c r="B54" s="221"/>
      <c r="C54" s="212"/>
      <c r="D54" s="66"/>
      <c r="E54" s="73"/>
      <c r="F54" s="73"/>
      <c r="G54" s="73"/>
      <c r="H54" s="73"/>
      <c r="I54" s="73"/>
      <c r="J54" s="67"/>
      <c r="K54" s="20"/>
      <c r="L54" s="21"/>
      <c r="M54" s="313"/>
      <c r="N54" s="314"/>
      <c r="O54" s="315"/>
      <c r="P54" s="298"/>
    </row>
    <row r="55" spans="1:16" ht="17.100000000000001" customHeight="1">
      <c r="A55" s="19"/>
      <c r="B55" s="221"/>
      <c r="C55" s="212"/>
      <c r="D55" s="66"/>
      <c r="E55" s="73"/>
      <c r="F55" s="73"/>
      <c r="G55" s="73"/>
      <c r="H55" s="73"/>
      <c r="I55" s="73"/>
      <c r="J55" s="67"/>
      <c r="K55" s="20"/>
      <c r="L55" s="21"/>
      <c r="M55" s="313"/>
      <c r="N55" s="314"/>
      <c r="O55" s="315"/>
      <c r="P55" s="298"/>
    </row>
    <row r="56" spans="1:16" ht="17.100000000000001" customHeight="1">
      <c r="A56" s="17"/>
      <c r="B56" s="221"/>
      <c r="C56" s="212"/>
      <c r="D56" s="66"/>
      <c r="E56" s="73"/>
      <c r="F56" s="73"/>
      <c r="G56" s="73"/>
      <c r="H56" s="73"/>
      <c r="I56" s="73"/>
      <c r="J56" s="67"/>
      <c r="K56" s="20"/>
      <c r="L56" s="21"/>
      <c r="M56" s="313"/>
      <c r="N56" s="314"/>
      <c r="O56" s="315"/>
      <c r="P56" s="298"/>
    </row>
    <row r="57" spans="1:16" ht="17.100000000000001" customHeight="1">
      <c r="A57" s="19"/>
      <c r="B57" s="221"/>
      <c r="C57" s="212"/>
      <c r="D57" s="66"/>
      <c r="E57" s="73"/>
      <c r="F57" s="73"/>
      <c r="G57" s="73"/>
      <c r="H57" s="73"/>
      <c r="I57" s="73"/>
      <c r="J57" s="67"/>
      <c r="K57" s="20"/>
      <c r="L57" s="21"/>
      <c r="M57" s="313"/>
      <c r="N57" s="314"/>
      <c r="O57" s="315"/>
      <c r="P57" s="298"/>
    </row>
    <row r="58" spans="1:16" ht="17.100000000000001" customHeight="1">
      <c r="A58" s="19"/>
      <c r="B58" s="221"/>
      <c r="C58" s="212"/>
      <c r="D58" s="66"/>
      <c r="E58" s="73"/>
      <c r="F58" s="73"/>
      <c r="G58" s="73"/>
      <c r="H58" s="73"/>
      <c r="I58" s="73"/>
      <c r="J58" s="67"/>
      <c r="K58" s="20"/>
      <c r="L58" s="21"/>
      <c r="M58" s="313"/>
      <c r="N58" s="314"/>
      <c r="O58" s="315"/>
      <c r="P58" s="298"/>
    </row>
    <row r="59" spans="1:16" ht="17.100000000000001" customHeight="1">
      <c r="A59" s="19"/>
      <c r="B59" s="221"/>
      <c r="C59" s="212"/>
      <c r="D59" s="66"/>
      <c r="E59" s="73"/>
      <c r="F59" s="73"/>
      <c r="G59" s="73"/>
      <c r="H59" s="73"/>
      <c r="I59" s="73"/>
      <c r="J59" s="67"/>
      <c r="K59" s="20"/>
      <c r="L59" s="21"/>
      <c r="M59" s="313"/>
      <c r="N59" s="314"/>
      <c r="O59" s="315"/>
      <c r="P59" s="298"/>
    </row>
    <row r="60" spans="1:16" ht="17.100000000000001" customHeight="1">
      <c r="A60" s="19"/>
      <c r="B60" s="221"/>
      <c r="C60" s="212"/>
      <c r="D60" s="66"/>
      <c r="E60" s="73"/>
      <c r="F60" s="73"/>
      <c r="G60" s="73"/>
      <c r="H60" s="73"/>
      <c r="I60" s="73"/>
      <c r="J60" s="67"/>
      <c r="K60" s="20"/>
      <c r="L60" s="21"/>
      <c r="M60" s="313"/>
      <c r="N60" s="314"/>
      <c r="O60" s="315"/>
      <c r="P60" s="298"/>
    </row>
    <row r="61" spans="1:16" ht="17.100000000000001" customHeight="1">
      <c r="A61" s="19"/>
      <c r="B61" s="221"/>
      <c r="C61" s="212"/>
      <c r="D61" s="66"/>
      <c r="E61" s="73"/>
      <c r="F61" s="73"/>
      <c r="G61" s="73"/>
      <c r="H61" s="73"/>
      <c r="I61" s="73"/>
      <c r="J61" s="67"/>
      <c r="K61" s="20"/>
      <c r="L61" s="21"/>
      <c r="M61" s="313"/>
      <c r="N61" s="314"/>
      <c r="O61" s="315"/>
      <c r="P61" s="298"/>
    </row>
    <row r="62" spans="1:16" ht="17.100000000000001" customHeight="1">
      <c r="A62" s="19"/>
      <c r="B62" s="221"/>
      <c r="C62" s="212"/>
      <c r="D62" s="66"/>
      <c r="E62" s="73"/>
      <c r="F62" s="73"/>
      <c r="G62" s="73"/>
      <c r="H62" s="73"/>
      <c r="I62" s="73"/>
      <c r="J62" s="67"/>
      <c r="K62" s="20"/>
      <c r="L62" s="21"/>
      <c r="M62" s="313"/>
      <c r="N62" s="314"/>
      <c r="O62" s="315"/>
      <c r="P62" s="298"/>
    </row>
    <row r="63" spans="1:16" ht="17.100000000000001" customHeight="1">
      <c r="A63" s="19"/>
      <c r="B63" s="221"/>
      <c r="C63" s="212"/>
      <c r="D63" s="66"/>
      <c r="E63" s="73"/>
      <c r="F63" s="73"/>
      <c r="G63" s="73"/>
      <c r="H63" s="73"/>
      <c r="I63" s="73"/>
      <c r="J63" s="67"/>
      <c r="K63" s="20"/>
      <c r="L63" s="21"/>
      <c r="M63" s="313"/>
      <c r="N63" s="314"/>
      <c r="O63" s="315"/>
      <c r="P63" s="298"/>
    </row>
    <row r="64" spans="1:16" ht="17.100000000000001" customHeight="1">
      <c r="A64" s="19"/>
      <c r="B64" s="221"/>
      <c r="C64" s="212"/>
      <c r="D64" s="66"/>
      <c r="E64" s="73"/>
      <c r="F64" s="73"/>
      <c r="G64" s="73"/>
      <c r="H64" s="73"/>
      <c r="I64" s="73"/>
      <c r="J64" s="67"/>
      <c r="K64" s="20"/>
      <c r="L64" s="21"/>
      <c r="M64" s="313"/>
      <c r="N64" s="314"/>
      <c r="O64" s="315"/>
      <c r="P64" s="298"/>
    </row>
    <row r="65" spans="1:18" ht="17.100000000000001" customHeight="1">
      <c r="A65" s="19"/>
      <c r="B65" s="52"/>
      <c r="C65" s="212"/>
      <c r="D65" s="59"/>
      <c r="E65" s="73"/>
      <c r="F65" s="73"/>
      <c r="G65" s="73"/>
      <c r="H65" s="73"/>
      <c r="I65" s="73"/>
      <c r="J65" s="67"/>
      <c r="K65" s="20"/>
      <c r="L65" s="21"/>
      <c r="M65" s="248"/>
      <c r="N65" s="249"/>
      <c r="O65" s="250"/>
      <c r="P65" s="251"/>
    </row>
    <row r="66" spans="1:18" ht="17.100000000000001" customHeight="1">
      <c r="A66" s="19"/>
      <c r="B66" s="52"/>
      <c r="C66" s="212"/>
      <c r="D66" s="59"/>
      <c r="E66" s="73"/>
      <c r="F66" s="73"/>
      <c r="G66" s="73"/>
      <c r="H66" s="73"/>
      <c r="I66" s="73"/>
      <c r="J66" s="67"/>
      <c r="K66" s="20"/>
      <c r="L66" s="21"/>
      <c r="M66" s="248"/>
      <c r="N66" s="249"/>
      <c r="O66" s="250"/>
      <c r="P66" s="251"/>
    </row>
    <row r="67" spans="1:18" ht="17.100000000000001" customHeight="1" thickBot="1">
      <c r="A67" s="19"/>
      <c r="B67" s="150"/>
      <c r="C67" s="215"/>
      <c r="D67" s="160"/>
      <c r="E67" s="161"/>
      <c r="F67" s="161"/>
      <c r="G67" s="161"/>
      <c r="H67" s="161"/>
      <c r="I67" s="161"/>
      <c r="J67" s="162"/>
      <c r="K67" s="153"/>
      <c r="L67" s="154"/>
      <c r="M67" s="252"/>
      <c r="N67" s="253"/>
      <c r="O67" s="254"/>
      <c r="P67" s="251"/>
    </row>
    <row r="68" spans="1:18" ht="36" customHeight="1" thickTop="1" thickBot="1">
      <c r="A68" s="34" t="s">
        <v>150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80"/>
      <c r="R68" s="299"/>
    </row>
    <row r="69" spans="1:18" ht="17.100000000000001" customHeight="1" thickTop="1" thickBo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</row>
    <row r="70" spans="1:18" ht="36" customHeight="1" thickTop="1" thickBot="1">
      <c r="A70" s="516">
        <f>+'pit1'!A79+1</f>
        <v>126</v>
      </c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8"/>
    </row>
    <row r="71" spans="1:18" ht="15.75" thickTop="1">
      <c r="A71" s="15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8" ht="39.950000000000003" customHeight="1">
      <c r="A72" s="582"/>
      <c r="B72" s="501"/>
      <c r="C72" s="5"/>
      <c r="D72" s="5"/>
      <c r="E72" s="124"/>
      <c r="F72" s="125"/>
      <c r="G72" s="124"/>
      <c r="H72" s="125"/>
      <c r="I72" s="124"/>
      <c r="J72" s="5"/>
      <c r="K72" s="582"/>
      <c r="L72" s="502"/>
      <c r="M72" s="501"/>
      <c r="N72" s="125"/>
      <c r="O72" s="582"/>
      <c r="P72" s="501"/>
    </row>
    <row r="73" spans="1:18" ht="18">
      <c r="A73" s="587" t="s">
        <v>253</v>
      </c>
      <c r="B73" s="587"/>
      <c r="C73" s="126"/>
      <c r="D73" s="126"/>
      <c r="E73" s="127" t="s">
        <v>254</v>
      </c>
      <c r="F73" s="126"/>
      <c r="G73" s="127" t="s">
        <v>255</v>
      </c>
      <c r="H73" s="126"/>
      <c r="I73" s="127" t="s">
        <v>256</v>
      </c>
      <c r="J73" s="126"/>
      <c r="K73" s="587" t="s">
        <v>254</v>
      </c>
      <c r="L73" s="587"/>
      <c r="M73" s="587"/>
      <c r="N73" s="126"/>
      <c r="O73" s="587" t="s">
        <v>255</v>
      </c>
      <c r="P73" s="587"/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8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8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8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</sheetData>
  <mergeCells count="24">
    <mergeCell ref="M20:O20"/>
    <mergeCell ref="M30:O30"/>
    <mergeCell ref="B6:C6"/>
    <mergeCell ref="K5:K6"/>
    <mergeCell ref="M15:O15"/>
    <mergeCell ref="M13:O13"/>
    <mergeCell ref="L5:L6"/>
    <mergeCell ref="M5:O6"/>
    <mergeCell ref="D5:J6"/>
    <mergeCell ref="B5:C5"/>
    <mergeCell ref="M23:O23"/>
    <mergeCell ref="M24:O24"/>
    <mergeCell ref="M34:O34"/>
    <mergeCell ref="M36:O36"/>
    <mergeCell ref="M38:O38"/>
    <mergeCell ref="M42:O42"/>
    <mergeCell ref="A73:B73"/>
    <mergeCell ref="K72:M72"/>
    <mergeCell ref="K73:M73"/>
    <mergeCell ref="A70:P70"/>
    <mergeCell ref="O73:P73"/>
    <mergeCell ref="O72:P72"/>
    <mergeCell ref="A72:B72"/>
    <mergeCell ref="M44:O44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  <pageSetUpPr fitToPage="1"/>
  </sheetPr>
  <dimension ref="A1:P529"/>
  <sheetViews>
    <sheetView showGridLines="0" view="pageBreakPreview" topLeftCell="A2" zoomScale="60" zoomScaleNormal="75" workbookViewId="0">
      <selection activeCell="P76" sqref="P76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8"/>
      <c r="K1" s="129"/>
      <c r="L1" s="128"/>
      <c r="M1" s="337" t="str">
        <f>+works!M1</f>
        <v>Date : 01/12/2021</v>
      </c>
      <c r="N1" s="128"/>
      <c r="O1" s="128"/>
      <c r="P1" s="130"/>
    </row>
    <row r="2" spans="1:16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3"/>
      <c r="L2" s="132"/>
      <c r="M2" s="132"/>
      <c r="N2" s="132"/>
      <c r="O2" s="132"/>
      <c r="P2" s="134"/>
    </row>
    <row r="3" spans="1:16" ht="25.5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5"/>
      <c r="P3" s="136"/>
    </row>
    <row r="4" spans="1:16" ht="24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5"/>
      <c r="K5" s="549" t="s">
        <v>170</v>
      </c>
      <c r="L5" s="551" t="s">
        <v>158</v>
      </c>
      <c r="M5" s="553" t="s">
        <v>171</v>
      </c>
      <c r="N5" s="531"/>
      <c r="O5" s="554"/>
      <c r="P5" s="137" t="s">
        <v>172</v>
      </c>
    </row>
    <row r="6" spans="1:16" ht="26.1" customHeight="1" thickBot="1">
      <c r="A6" s="76" t="s">
        <v>173</v>
      </c>
      <c r="B6" s="542" t="s">
        <v>174</v>
      </c>
      <c r="C6" s="543"/>
      <c r="D6" s="577"/>
      <c r="E6" s="547"/>
      <c r="F6" s="547"/>
      <c r="G6" s="547"/>
      <c r="H6" s="547"/>
      <c r="I6" s="547"/>
      <c r="J6" s="548"/>
      <c r="K6" s="550"/>
      <c r="L6" s="552"/>
      <c r="M6" s="555"/>
      <c r="N6" s="547"/>
      <c r="O6" s="556"/>
      <c r="P6" s="138" t="s">
        <v>5</v>
      </c>
    </row>
    <row r="7" spans="1:16" ht="30" customHeight="1" thickTop="1">
      <c r="A7" s="139"/>
      <c r="B7" s="140" t="s">
        <v>108</v>
      </c>
      <c r="C7" s="140"/>
      <c r="D7" s="141" t="s">
        <v>280</v>
      </c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142"/>
    </row>
    <row r="8" spans="1:16" ht="27.95" customHeight="1">
      <c r="A8" s="139"/>
      <c r="B8" s="140" t="s">
        <v>175</v>
      </c>
      <c r="C8" s="140"/>
      <c r="D8" s="143" t="s">
        <v>251</v>
      </c>
      <c r="E8" s="143"/>
      <c r="F8" s="143"/>
      <c r="G8" s="143"/>
      <c r="H8" s="143"/>
      <c r="I8" s="143"/>
      <c r="J8" s="143"/>
      <c r="K8" s="93"/>
      <c r="L8" s="93"/>
      <c r="M8" s="93"/>
      <c r="N8" s="93"/>
      <c r="O8" s="93"/>
      <c r="P8" s="142"/>
    </row>
    <row r="9" spans="1:16" ht="17.100000000000001" customHeight="1" thickBot="1">
      <c r="A9" s="144"/>
      <c r="B9" s="145"/>
      <c r="C9" s="145"/>
      <c r="D9" s="146"/>
      <c r="E9" s="146"/>
      <c r="F9" s="146"/>
      <c r="G9" s="146"/>
      <c r="H9" s="146"/>
      <c r="I9" s="146"/>
      <c r="J9" s="146"/>
      <c r="K9" s="147"/>
      <c r="L9" s="147"/>
      <c r="M9" s="147"/>
      <c r="N9" s="147"/>
      <c r="O9" s="147"/>
      <c r="P9" s="148"/>
    </row>
    <row r="10" spans="1:16" ht="24.95" customHeight="1" thickTop="1">
      <c r="A10" s="22" t="s">
        <v>341</v>
      </c>
      <c r="B10" s="23"/>
      <c r="C10" s="23"/>
      <c r="D10" s="23" t="s">
        <v>252</v>
      </c>
      <c r="E10" s="23"/>
      <c r="F10" s="23"/>
      <c r="G10" s="23"/>
      <c r="H10" s="23"/>
      <c r="I10" s="23"/>
      <c r="J10" s="23"/>
      <c r="K10" s="24"/>
      <c r="L10" s="25"/>
      <c r="M10" s="26"/>
      <c r="N10" s="26"/>
      <c r="O10" s="26"/>
      <c r="P10" s="27"/>
    </row>
    <row r="11" spans="1:16" ht="17.100000000000001" customHeight="1">
      <c r="A11" s="12"/>
      <c r="B11" s="48"/>
      <c r="C11" s="49"/>
      <c r="D11" s="57"/>
      <c r="E11" s="68"/>
      <c r="F11" s="68"/>
      <c r="G11" s="68"/>
      <c r="H11" s="68"/>
      <c r="I11" s="68"/>
      <c r="J11" s="58"/>
      <c r="K11" s="13"/>
      <c r="L11" s="14"/>
      <c r="M11" s="240"/>
      <c r="N11" s="241"/>
      <c r="O11" s="242"/>
      <c r="P11" s="243"/>
    </row>
    <row r="12" spans="1:16" ht="17.100000000000001" customHeight="1">
      <c r="A12" s="12" t="s">
        <v>394</v>
      </c>
      <c r="B12" s="48"/>
      <c r="C12" s="49"/>
      <c r="D12" s="59" t="s">
        <v>257</v>
      </c>
      <c r="E12" s="69"/>
      <c r="F12" s="69"/>
      <c r="G12" s="69"/>
      <c r="H12" s="69"/>
      <c r="I12" s="69"/>
      <c r="J12" s="60"/>
      <c r="K12" s="301" t="s">
        <v>182</v>
      </c>
      <c r="L12" s="16">
        <v>1</v>
      </c>
      <c r="M12" s="578"/>
      <c r="N12" s="538"/>
      <c r="O12" s="539"/>
      <c r="P12" s="381"/>
    </row>
    <row r="13" spans="1:16" ht="17.100000000000001" customHeight="1">
      <c r="A13" s="12"/>
      <c r="B13" s="48"/>
      <c r="C13" s="49"/>
      <c r="D13" s="59" t="s">
        <v>258</v>
      </c>
      <c r="E13" s="69"/>
      <c r="F13" s="69"/>
      <c r="G13" s="69"/>
      <c r="H13" s="69"/>
      <c r="I13" s="69"/>
      <c r="J13" s="60"/>
      <c r="K13" s="301"/>
      <c r="L13" s="16"/>
      <c r="M13" s="401"/>
      <c r="N13" s="402"/>
      <c r="O13" s="403"/>
      <c r="P13" s="383"/>
    </row>
    <row r="14" spans="1:16" ht="17.100000000000001" customHeight="1">
      <c r="A14" s="12"/>
      <c r="B14" s="48"/>
      <c r="C14" s="49"/>
      <c r="D14" s="59"/>
      <c r="E14" s="68"/>
      <c r="F14" s="68"/>
      <c r="G14" s="68"/>
      <c r="H14" s="68"/>
      <c r="I14" s="68"/>
      <c r="J14" s="58"/>
      <c r="K14" s="303"/>
      <c r="L14" s="14"/>
      <c r="M14" s="401"/>
      <c r="N14" s="402"/>
      <c r="O14" s="403"/>
      <c r="P14" s="383"/>
    </row>
    <row r="15" spans="1:16" ht="24.95" customHeight="1">
      <c r="A15" s="22" t="s">
        <v>342</v>
      </c>
      <c r="B15" s="23"/>
      <c r="C15" s="23"/>
      <c r="D15" s="23" t="s">
        <v>259</v>
      </c>
      <c r="E15" s="23"/>
      <c r="F15" s="23"/>
      <c r="G15" s="23"/>
      <c r="H15" s="23"/>
      <c r="I15" s="23"/>
      <c r="J15" s="23"/>
      <c r="K15" s="24"/>
      <c r="L15" s="25"/>
      <c r="M15" s="404"/>
      <c r="N15" s="404"/>
      <c r="O15" s="404"/>
      <c r="P15" s="405"/>
    </row>
    <row r="16" spans="1:16" ht="17.100000000000001" customHeight="1">
      <c r="A16" s="17"/>
      <c r="B16" s="50"/>
      <c r="C16" s="51"/>
      <c r="D16" s="59"/>
      <c r="E16" s="69"/>
      <c r="F16" s="69"/>
      <c r="G16" s="69"/>
      <c r="H16" s="69"/>
      <c r="I16" s="69"/>
      <c r="J16" s="60"/>
      <c r="K16" s="301"/>
      <c r="L16" s="16"/>
      <c r="M16" s="387"/>
      <c r="N16" s="388"/>
      <c r="O16" s="389"/>
      <c r="P16" s="381"/>
    </row>
    <row r="17" spans="1:16" ht="17.100000000000001" customHeight="1">
      <c r="A17" s="17" t="s">
        <v>395</v>
      </c>
      <c r="B17" s="50" t="s">
        <v>352</v>
      </c>
      <c r="C17" s="51"/>
      <c r="D17" s="59" t="s">
        <v>260</v>
      </c>
      <c r="E17" s="69"/>
      <c r="F17" s="69"/>
      <c r="G17" s="69"/>
      <c r="H17" s="69"/>
      <c r="I17" s="69"/>
      <c r="J17" s="60"/>
      <c r="K17" s="301" t="s">
        <v>182</v>
      </c>
      <c r="L17" s="16">
        <v>1</v>
      </c>
      <c r="M17" s="578"/>
      <c r="N17" s="538"/>
      <c r="O17" s="539"/>
      <c r="P17" s="381"/>
    </row>
    <row r="18" spans="1:16" ht="17.100000000000001" customHeight="1">
      <c r="A18" s="17"/>
      <c r="B18" s="50" t="s">
        <v>353</v>
      </c>
      <c r="C18" s="51"/>
      <c r="D18" s="59" t="s">
        <v>261</v>
      </c>
      <c r="E18" s="69"/>
      <c r="F18" s="69"/>
      <c r="G18" s="69"/>
      <c r="H18" s="69"/>
      <c r="I18" s="69"/>
      <c r="J18" s="60"/>
      <c r="K18" s="301"/>
      <c r="L18" s="16"/>
      <c r="M18" s="387"/>
      <c r="N18" s="388"/>
      <c r="O18" s="389"/>
      <c r="P18" s="381"/>
    </row>
    <row r="19" spans="1:16" ht="17.100000000000001" customHeight="1">
      <c r="A19" s="17"/>
      <c r="B19" s="50">
        <v>1</v>
      </c>
      <c r="C19" s="51"/>
      <c r="D19" s="59" t="s">
        <v>354</v>
      </c>
      <c r="E19" s="69"/>
      <c r="F19" s="69"/>
      <c r="G19" s="69"/>
      <c r="H19" s="69"/>
      <c r="I19" s="69"/>
      <c r="J19" s="60"/>
      <c r="K19" s="301"/>
      <c r="L19" s="16"/>
      <c r="M19" s="387"/>
      <c r="N19" s="388"/>
      <c r="O19" s="389"/>
      <c r="P19" s="381"/>
    </row>
    <row r="20" spans="1:16" ht="17.100000000000001" customHeight="1">
      <c r="A20" s="17"/>
      <c r="B20" s="50">
        <v>2</v>
      </c>
      <c r="C20" s="51"/>
      <c r="D20" s="59" t="s">
        <v>262</v>
      </c>
      <c r="E20" s="69"/>
      <c r="F20" s="69"/>
      <c r="G20" s="69"/>
      <c r="H20" s="69"/>
      <c r="I20" s="69"/>
      <c r="J20" s="60"/>
      <c r="K20" s="301"/>
      <c r="L20" s="16"/>
      <c r="M20" s="387"/>
      <c r="N20" s="388"/>
      <c r="O20" s="389"/>
      <c r="P20" s="381"/>
    </row>
    <row r="21" spans="1:16" ht="17.100000000000001" customHeight="1">
      <c r="A21" s="17"/>
      <c r="B21" s="50">
        <v>3</v>
      </c>
      <c r="C21" s="51"/>
      <c r="D21" s="59" t="s">
        <v>263</v>
      </c>
      <c r="E21" s="69"/>
      <c r="F21" s="69"/>
      <c r="G21" s="69"/>
      <c r="H21" s="69"/>
      <c r="I21" s="69"/>
      <c r="J21" s="60"/>
      <c r="K21" s="301"/>
      <c r="L21" s="16"/>
      <c r="M21" s="387"/>
      <c r="N21" s="388"/>
      <c r="O21" s="389"/>
      <c r="P21" s="381"/>
    </row>
    <row r="22" spans="1:16" ht="17.100000000000001" customHeight="1">
      <c r="A22" s="17"/>
      <c r="B22" s="50">
        <v>4</v>
      </c>
      <c r="C22" s="51"/>
      <c r="D22" s="59" t="s">
        <v>252</v>
      </c>
      <c r="E22" s="69"/>
      <c r="F22" s="69"/>
      <c r="G22" s="69"/>
      <c r="H22" s="69"/>
      <c r="I22" s="69"/>
      <c r="J22" s="60"/>
      <c r="K22" s="301"/>
      <c r="L22" s="16"/>
      <c r="M22" s="387"/>
      <c r="N22" s="388"/>
      <c r="O22" s="389"/>
      <c r="P22" s="381"/>
    </row>
    <row r="23" spans="1:16" ht="17.100000000000001" customHeight="1">
      <c r="A23" s="17"/>
      <c r="B23" s="50">
        <v>5</v>
      </c>
      <c r="C23" s="51"/>
      <c r="D23" s="59" t="s">
        <v>264</v>
      </c>
      <c r="E23" s="69"/>
      <c r="F23" s="69"/>
      <c r="G23" s="69"/>
      <c r="H23" s="69"/>
      <c r="I23" s="69"/>
      <c r="J23" s="60"/>
      <c r="K23" s="301"/>
      <c r="L23" s="16"/>
      <c r="M23" s="387"/>
      <c r="N23" s="388"/>
      <c r="O23" s="389"/>
      <c r="P23" s="381"/>
    </row>
    <row r="24" spans="1:16" ht="17.100000000000001" customHeight="1">
      <c r="A24" s="17"/>
      <c r="B24" s="50">
        <v>6</v>
      </c>
      <c r="C24" s="51"/>
      <c r="D24" s="59" t="s">
        <v>265</v>
      </c>
      <c r="E24" s="69"/>
      <c r="F24" s="69"/>
      <c r="G24" s="69"/>
      <c r="H24" s="69"/>
      <c r="I24" s="69"/>
      <c r="J24" s="60"/>
      <c r="K24" s="301"/>
      <c r="L24" s="16"/>
      <c r="M24" s="387"/>
      <c r="N24" s="388"/>
      <c r="O24" s="389"/>
      <c r="P24" s="381"/>
    </row>
    <row r="25" spans="1:16" ht="17.100000000000001" customHeight="1">
      <c r="A25" s="17"/>
      <c r="B25" s="50">
        <v>7</v>
      </c>
      <c r="C25" s="51"/>
      <c r="D25" s="59" t="s">
        <v>266</v>
      </c>
      <c r="E25" s="69"/>
      <c r="F25" s="69"/>
      <c r="G25" s="69"/>
      <c r="H25" s="69"/>
      <c r="I25" s="69"/>
      <c r="J25" s="60"/>
      <c r="K25" s="301"/>
      <c r="L25" s="16"/>
      <c r="M25" s="387"/>
      <c r="N25" s="388"/>
      <c r="O25" s="389"/>
      <c r="P25" s="381"/>
    </row>
    <row r="26" spans="1:16" ht="17.100000000000001" customHeight="1">
      <c r="A26" s="17"/>
      <c r="B26" s="50">
        <v>8</v>
      </c>
      <c r="C26" s="51"/>
      <c r="D26" s="59" t="s">
        <v>267</v>
      </c>
      <c r="E26" s="69"/>
      <c r="F26" s="69"/>
      <c r="G26" s="69"/>
      <c r="H26" s="69"/>
      <c r="I26" s="69"/>
      <c r="J26" s="60"/>
      <c r="K26" s="301"/>
      <c r="L26" s="16"/>
      <c r="M26" s="387"/>
      <c r="N26" s="388"/>
      <c r="O26" s="389"/>
      <c r="P26" s="381"/>
    </row>
    <row r="27" spans="1:16" ht="17.100000000000001" customHeight="1">
      <c r="A27" s="17"/>
      <c r="B27" s="50">
        <v>9</v>
      </c>
      <c r="C27" s="51"/>
      <c r="D27" s="59" t="s">
        <v>268</v>
      </c>
      <c r="E27" s="69"/>
      <c r="F27" s="69"/>
      <c r="G27" s="69"/>
      <c r="H27" s="69"/>
      <c r="I27" s="69"/>
      <c r="J27" s="60"/>
      <c r="K27" s="301"/>
      <c r="L27" s="16"/>
      <c r="M27" s="387"/>
      <c r="N27" s="388"/>
      <c r="O27" s="389"/>
      <c r="P27" s="381"/>
    </row>
    <row r="28" spans="1:16" ht="17.100000000000001" customHeight="1">
      <c r="A28" s="17"/>
      <c r="B28" s="50">
        <v>10</v>
      </c>
      <c r="C28" s="51"/>
      <c r="D28" s="59" t="s">
        <v>269</v>
      </c>
      <c r="E28" s="69"/>
      <c r="F28" s="69"/>
      <c r="G28" s="69"/>
      <c r="H28" s="69"/>
      <c r="I28" s="69"/>
      <c r="J28" s="60"/>
      <c r="K28" s="301"/>
      <c r="L28" s="16"/>
      <c r="M28" s="387"/>
      <c r="N28" s="388"/>
      <c r="O28" s="389"/>
      <c r="P28" s="381"/>
    </row>
    <row r="29" spans="1:16" ht="17.100000000000001" customHeight="1">
      <c r="A29" s="17"/>
      <c r="B29" s="50">
        <v>11</v>
      </c>
      <c r="C29" s="51"/>
      <c r="D29" s="59" t="s">
        <v>270</v>
      </c>
      <c r="E29" s="69"/>
      <c r="F29" s="69"/>
      <c r="G29" s="69"/>
      <c r="H29" s="69"/>
      <c r="I29" s="69"/>
      <c r="J29" s="60"/>
      <c r="K29" s="301"/>
      <c r="L29" s="18"/>
      <c r="M29" s="387"/>
      <c r="N29" s="388"/>
      <c r="O29" s="389"/>
      <c r="P29" s="381"/>
    </row>
    <row r="30" spans="1:16" ht="17.100000000000001" customHeight="1">
      <c r="A30" s="17"/>
      <c r="B30" s="50">
        <v>12</v>
      </c>
      <c r="C30" s="51"/>
      <c r="D30" s="59" t="s">
        <v>271</v>
      </c>
      <c r="E30" s="69"/>
      <c r="F30" s="69"/>
      <c r="G30" s="69"/>
      <c r="H30" s="69"/>
      <c r="I30" s="69"/>
      <c r="J30" s="60"/>
      <c r="K30" s="301"/>
      <c r="L30" s="16"/>
      <c r="M30" s="387"/>
      <c r="N30" s="388"/>
      <c r="O30" s="389"/>
      <c r="P30" s="381"/>
    </row>
    <row r="31" spans="1:16" ht="17.100000000000001" customHeight="1">
      <c r="A31" s="17"/>
      <c r="B31" s="50">
        <v>13</v>
      </c>
      <c r="C31" s="49"/>
      <c r="D31" s="57" t="s">
        <v>272</v>
      </c>
      <c r="E31" s="68"/>
      <c r="F31" s="68"/>
      <c r="G31" s="68"/>
      <c r="H31" s="68"/>
      <c r="I31" s="69"/>
      <c r="J31" s="58"/>
      <c r="K31" s="301"/>
      <c r="L31" s="18"/>
      <c r="M31" s="387"/>
      <c r="N31" s="388"/>
      <c r="O31" s="389"/>
      <c r="P31" s="381"/>
    </row>
    <row r="32" spans="1:16" ht="17.100000000000001" customHeight="1">
      <c r="A32" s="17"/>
      <c r="B32" s="50">
        <v>14</v>
      </c>
      <c r="C32" s="49"/>
      <c r="D32" s="57" t="s">
        <v>273</v>
      </c>
      <c r="E32" s="68"/>
      <c r="F32" s="68"/>
      <c r="G32" s="68"/>
      <c r="H32" s="68"/>
      <c r="I32" s="68"/>
      <c r="J32" s="58"/>
      <c r="K32" s="301"/>
      <c r="L32" s="16"/>
      <c r="M32" s="387"/>
      <c r="N32" s="388"/>
      <c r="O32" s="389"/>
      <c r="P32" s="381"/>
    </row>
    <row r="33" spans="1:16" ht="17.100000000000001" customHeight="1">
      <c r="A33" s="17"/>
      <c r="B33" s="50">
        <v>15</v>
      </c>
      <c r="C33" s="51"/>
      <c r="D33" s="59" t="s">
        <v>274</v>
      </c>
      <c r="E33" s="69"/>
      <c r="F33" s="69"/>
      <c r="G33" s="69"/>
      <c r="H33" s="69"/>
      <c r="I33" s="69"/>
      <c r="J33" s="60"/>
      <c r="K33" s="301"/>
      <c r="L33" s="16"/>
      <c r="M33" s="387"/>
      <c r="N33" s="388"/>
      <c r="O33" s="389"/>
      <c r="P33" s="381"/>
    </row>
    <row r="34" spans="1:16" ht="17.100000000000001" customHeight="1">
      <c r="A34" s="17"/>
      <c r="B34" s="50">
        <v>16</v>
      </c>
      <c r="C34" s="51"/>
      <c r="D34" s="59" t="s">
        <v>275</v>
      </c>
      <c r="E34" s="69"/>
      <c r="F34" s="69"/>
      <c r="G34" s="69"/>
      <c r="H34" s="69"/>
      <c r="J34" s="60"/>
      <c r="K34" s="301"/>
      <c r="L34" s="18"/>
      <c r="M34" s="387"/>
      <c r="N34" s="388"/>
      <c r="O34" s="389"/>
      <c r="P34" s="381"/>
    </row>
    <row r="35" spans="1:16" ht="17.100000000000001" customHeight="1">
      <c r="A35" s="17"/>
      <c r="B35" s="50"/>
      <c r="C35" s="51"/>
      <c r="D35" s="59" t="s">
        <v>356</v>
      </c>
      <c r="E35" s="69"/>
      <c r="F35" s="69"/>
      <c r="G35" s="69"/>
      <c r="H35" s="69"/>
      <c r="I35" s="69"/>
      <c r="J35" s="60"/>
      <c r="K35" s="301"/>
      <c r="L35" s="16"/>
      <c r="M35" s="387"/>
      <c r="N35" s="388"/>
      <c r="O35" s="389"/>
      <c r="P35" s="381"/>
    </row>
    <row r="36" spans="1:16" ht="17.100000000000001" customHeight="1">
      <c r="A36" s="17"/>
      <c r="B36" s="50"/>
      <c r="C36" s="51"/>
      <c r="D36" s="59" t="s">
        <v>355</v>
      </c>
      <c r="E36" s="69"/>
      <c r="F36" s="69"/>
      <c r="G36" s="69"/>
      <c r="H36" s="69"/>
      <c r="I36" s="69"/>
      <c r="J36" s="60"/>
      <c r="K36" s="301"/>
      <c r="L36" s="16"/>
      <c r="M36" s="387"/>
      <c r="N36" s="388"/>
      <c r="O36" s="389"/>
      <c r="P36" s="381"/>
    </row>
    <row r="37" spans="1:16" ht="17.100000000000001" customHeight="1">
      <c r="A37" s="17"/>
      <c r="B37" s="50"/>
      <c r="C37" s="51"/>
      <c r="D37" s="59" t="s">
        <v>276</v>
      </c>
      <c r="E37" s="69"/>
      <c r="F37" s="69"/>
      <c r="G37" s="69"/>
      <c r="H37" s="69"/>
      <c r="I37" s="69"/>
      <c r="J37" s="60"/>
      <c r="K37" s="301"/>
      <c r="L37" s="16"/>
      <c r="M37" s="387"/>
      <c r="N37" s="388"/>
      <c r="O37" s="389"/>
      <c r="P37" s="381"/>
    </row>
    <row r="38" spans="1:16" ht="17.100000000000001" customHeight="1">
      <c r="A38" s="17"/>
      <c r="B38" s="50"/>
      <c r="C38" s="51"/>
      <c r="D38" s="59"/>
      <c r="E38" s="69"/>
      <c r="F38" s="69"/>
      <c r="G38" s="69"/>
      <c r="H38" s="69"/>
      <c r="I38" s="69"/>
      <c r="J38" s="60"/>
      <c r="K38" s="301"/>
      <c r="L38" s="16"/>
      <c r="M38" s="244"/>
      <c r="N38" s="245"/>
      <c r="O38" s="246"/>
      <c r="P38" s="247"/>
    </row>
    <row r="39" spans="1:16" ht="24.95" customHeight="1">
      <c r="A39" s="22" t="s">
        <v>343</v>
      </c>
      <c r="B39" s="28"/>
      <c r="C39" s="28"/>
      <c r="D39" s="45" t="s">
        <v>277</v>
      </c>
      <c r="E39" s="45"/>
      <c r="F39" s="45"/>
      <c r="G39" s="45"/>
      <c r="H39" s="45"/>
      <c r="I39" s="45"/>
      <c r="J39" s="45"/>
      <c r="K39" s="28"/>
      <c r="L39" s="29"/>
      <c r="M39" s="272"/>
      <c r="N39" s="272"/>
      <c r="O39" s="272"/>
      <c r="P39" s="273"/>
    </row>
    <row r="40" spans="1:16" ht="17.100000000000001" customHeight="1">
      <c r="A40" s="17"/>
      <c r="B40" s="50"/>
      <c r="C40" s="51"/>
      <c r="D40" s="59"/>
      <c r="E40" s="69"/>
      <c r="F40" s="69"/>
      <c r="G40" s="69"/>
      <c r="H40" s="69"/>
      <c r="I40" s="69"/>
      <c r="J40" s="60"/>
      <c r="K40" s="301"/>
      <c r="L40" s="16"/>
      <c r="M40" s="244"/>
      <c r="N40" s="245"/>
      <c r="O40" s="246"/>
      <c r="P40" s="246"/>
    </row>
    <row r="41" spans="1:16" ht="17.100000000000001" customHeight="1">
      <c r="A41" s="17" t="s">
        <v>396</v>
      </c>
      <c r="B41" s="50"/>
      <c r="C41" s="51"/>
      <c r="D41" s="59" t="s">
        <v>278</v>
      </c>
      <c r="E41" s="69"/>
      <c r="F41" s="69"/>
      <c r="G41" s="69"/>
      <c r="H41" s="69"/>
      <c r="I41" s="69"/>
      <c r="J41" s="60"/>
      <c r="K41" s="301" t="s">
        <v>182</v>
      </c>
      <c r="L41" s="16">
        <v>1</v>
      </c>
      <c r="M41" s="578"/>
      <c r="N41" s="538"/>
      <c r="O41" s="539"/>
      <c r="P41" s="381"/>
    </row>
    <row r="42" spans="1:16" ht="17.100000000000001" customHeight="1">
      <c r="A42" s="17" t="s">
        <v>397</v>
      </c>
      <c r="B42" s="50"/>
      <c r="C42" s="51"/>
      <c r="D42" s="59" t="s">
        <v>279</v>
      </c>
      <c r="E42" s="69"/>
      <c r="F42" s="69"/>
      <c r="G42" s="69"/>
      <c r="H42" s="69"/>
      <c r="I42" s="69"/>
      <c r="J42" s="60"/>
      <c r="K42" s="301" t="s">
        <v>182</v>
      </c>
      <c r="L42" s="16">
        <v>1</v>
      </c>
      <c r="M42" s="578"/>
      <c r="N42" s="538"/>
      <c r="O42" s="539"/>
      <c r="P42" s="381"/>
    </row>
    <row r="43" spans="1:16" ht="17.100000000000001" customHeight="1">
      <c r="A43" s="17"/>
      <c r="B43" s="50"/>
      <c r="C43" s="51"/>
      <c r="D43" s="282" t="s">
        <v>392</v>
      </c>
      <c r="E43" s="69"/>
      <c r="F43" s="69"/>
      <c r="G43" s="69"/>
      <c r="H43" s="69"/>
      <c r="I43" s="69"/>
      <c r="J43" s="60"/>
      <c r="K43" s="301"/>
      <c r="L43" s="16"/>
      <c r="M43" s="387"/>
      <c r="N43" s="388"/>
      <c r="O43" s="389"/>
      <c r="P43" s="381"/>
    </row>
    <row r="44" spans="1:16" ht="17.100000000000001" customHeight="1">
      <c r="A44" s="17" t="s">
        <v>398</v>
      </c>
      <c r="B44" s="50"/>
      <c r="C44" s="49"/>
      <c r="D44" s="57" t="s">
        <v>281</v>
      </c>
      <c r="E44" s="68"/>
      <c r="F44" s="68"/>
      <c r="G44" s="68"/>
      <c r="H44" s="68"/>
      <c r="I44" s="68"/>
      <c r="J44" s="58"/>
      <c r="K44" s="301" t="s">
        <v>182</v>
      </c>
      <c r="L44" s="16">
        <v>1</v>
      </c>
      <c r="M44" s="578"/>
      <c r="N44" s="538"/>
      <c r="O44" s="539"/>
      <c r="P44" s="381"/>
    </row>
    <row r="45" spans="1:16" ht="17.100000000000001" customHeight="1">
      <c r="A45" s="19"/>
      <c r="B45" s="52"/>
      <c r="C45" s="56"/>
      <c r="D45" s="64" t="s">
        <v>282</v>
      </c>
      <c r="E45" s="72"/>
      <c r="F45" s="72"/>
      <c r="G45" s="72"/>
      <c r="H45" s="72"/>
      <c r="I45" s="72"/>
      <c r="J45" s="65"/>
      <c r="K45" s="302"/>
      <c r="L45" s="21"/>
      <c r="M45" s="390"/>
      <c r="N45" s="406"/>
      <c r="O45" s="407"/>
      <c r="P45" s="408"/>
    </row>
    <row r="46" spans="1:16" ht="17.100000000000001" customHeight="1">
      <c r="A46" s="19" t="s">
        <v>399</v>
      </c>
      <c r="B46" s="52"/>
      <c r="C46" s="53"/>
      <c r="D46" s="59" t="s">
        <v>283</v>
      </c>
      <c r="E46" s="73"/>
      <c r="F46" s="73"/>
      <c r="G46" s="73"/>
      <c r="H46" s="73"/>
      <c r="I46" s="73"/>
      <c r="J46" s="67"/>
      <c r="K46" s="302" t="s">
        <v>182</v>
      </c>
      <c r="L46" s="21">
        <v>1</v>
      </c>
      <c r="M46" s="578"/>
      <c r="N46" s="538"/>
      <c r="O46" s="539"/>
      <c r="P46" s="381"/>
    </row>
    <row r="47" spans="1:16" ht="17.100000000000001" customHeight="1">
      <c r="A47" s="17"/>
      <c r="B47" s="50"/>
      <c r="C47" s="51"/>
      <c r="D47" s="59"/>
      <c r="E47" s="69"/>
      <c r="F47" s="69"/>
      <c r="G47" s="69"/>
      <c r="H47" s="69"/>
      <c r="I47" s="69"/>
      <c r="J47" s="60"/>
      <c r="K47" s="301"/>
      <c r="L47" s="16"/>
      <c r="M47" s="244"/>
      <c r="N47" s="245"/>
      <c r="O47" s="246"/>
      <c r="P47" s="270"/>
    </row>
    <row r="48" spans="1:16" ht="24.95" customHeight="1">
      <c r="A48" s="22" t="s">
        <v>344</v>
      </c>
      <c r="B48" s="28"/>
      <c r="C48" s="28"/>
      <c r="D48" s="45" t="s">
        <v>284</v>
      </c>
      <c r="E48" s="45"/>
      <c r="F48" s="45"/>
      <c r="G48" s="45"/>
      <c r="H48" s="45"/>
      <c r="I48" s="45"/>
      <c r="J48" s="45"/>
      <c r="K48" s="28"/>
      <c r="L48" s="29"/>
      <c r="M48" s="272"/>
      <c r="N48" s="272"/>
      <c r="O48" s="272"/>
      <c r="P48" s="273"/>
    </row>
    <row r="49" spans="1:16" ht="17.100000000000001" customHeight="1">
      <c r="A49" s="17"/>
      <c r="B49" s="50"/>
      <c r="C49" s="51"/>
      <c r="D49" s="59"/>
      <c r="E49" s="69"/>
      <c r="F49" s="69"/>
      <c r="G49" s="69"/>
      <c r="H49" s="69"/>
      <c r="I49" s="69"/>
      <c r="J49" s="60"/>
      <c r="K49" s="15"/>
      <c r="L49" s="16"/>
      <c r="M49" s="244"/>
      <c r="N49" s="245"/>
      <c r="O49" s="246"/>
      <c r="P49" s="247"/>
    </row>
    <row r="50" spans="1:16" ht="17.100000000000001" customHeight="1">
      <c r="A50" s="300">
        <v>4.4000000000000004</v>
      </c>
      <c r="B50" s="50"/>
      <c r="C50" s="51"/>
      <c r="D50" s="59" t="s">
        <v>285</v>
      </c>
      <c r="E50" s="69"/>
      <c r="F50" s="69"/>
      <c r="G50" s="69"/>
      <c r="H50" s="69"/>
      <c r="I50" s="69"/>
      <c r="J50" s="60"/>
      <c r="K50" s="15"/>
      <c r="L50" s="16"/>
      <c r="M50" s="244"/>
      <c r="N50" s="245"/>
      <c r="O50" s="246"/>
      <c r="P50" s="247"/>
    </row>
    <row r="51" spans="1:16" ht="17.100000000000001" customHeight="1">
      <c r="A51" s="17"/>
      <c r="B51" s="50"/>
      <c r="C51" s="51"/>
      <c r="D51" s="59" t="s">
        <v>286</v>
      </c>
      <c r="E51" s="69"/>
      <c r="F51" s="69"/>
      <c r="G51" s="69"/>
      <c r="H51" s="69"/>
      <c r="I51" s="69"/>
      <c r="J51" s="60"/>
      <c r="K51" s="15"/>
      <c r="L51" s="16"/>
      <c r="M51" s="244"/>
      <c r="N51" s="245"/>
      <c r="O51" s="246"/>
      <c r="P51" s="247"/>
    </row>
    <row r="52" spans="1:16" ht="17.100000000000001" customHeight="1">
      <c r="A52" s="17"/>
      <c r="B52" s="50"/>
      <c r="C52" s="51"/>
      <c r="D52" s="61" t="s">
        <v>248</v>
      </c>
      <c r="E52" s="69"/>
      <c r="F52" s="69"/>
      <c r="G52" s="69"/>
      <c r="H52" s="69"/>
      <c r="I52" s="69"/>
      <c r="J52" s="60"/>
      <c r="K52" s="15"/>
      <c r="L52" s="16"/>
      <c r="M52" s="244"/>
      <c r="N52" s="245"/>
      <c r="O52" s="246"/>
      <c r="P52" s="247"/>
    </row>
    <row r="53" spans="1:16" ht="17.100000000000001" customHeight="1">
      <c r="A53" s="17" t="s">
        <v>400</v>
      </c>
      <c r="B53" s="50"/>
      <c r="C53" s="51"/>
      <c r="D53" s="59" t="s">
        <v>287</v>
      </c>
      <c r="E53" s="69"/>
      <c r="F53" s="69"/>
      <c r="G53" s="69"/>
      <c r="H53" s="69"/>
      <c r="I53" s="69"/>
      <c r="J53" s="60"/>
      <c r="K53" s="15" t="s">
        <v>187</v>
      </c>
      <c r="L53" s="16">
        <v>1</v>
      </c>
      <c r="M53" s="578"/>
      <c r="N53" s="538"/>
      <c r="O53" s="539"/>
      <c r="P53" s="381"/>
    </row>
    <row r="54" spans="1:16" ht="17.100000000000001" customHeight="1">
      <c r="A54" s="17" t="s">
        <v>401</v>
      </c>
      <c r="B54" s="50"/>
      <c r="C54" s="51"/>
      <c r="D54" s="59" t="s">
        <v>288</v>
      </c>
      <c r="E54" s="69"/>
      <c r="F54" s="69"/>
      <c r="G54" s="69"/>
      <c r="H54" s="69"/>
      <c r="I54" s="69"/>
      <c r="J54" s="60"/>
      <c r="K54" s="15" t="s">
        <v>187</v>
      </c>
      <c r="L54" s="16">
        <v>1</v>
      </c>
      <c r="M54" s="578"/>
      <c r="N54" s="538"/>
      <c r="O54" s="539"/>
      <c r="P54" s="381"/>
    </row>
    <row r="55" spans="1:16" ht="17.100000000000001" customHeight="1">
      <c r="A55" s="17" t="s">
        <v>402</v>
      </c>
      <c r="B55" s="50"/>
      <c r="C55" s="51"/>
      <c r="D55" s="59" t="s">
        <v>289</v>
      </c>
      <c r="E55" s="69"/>
      <c r="F55" s="69"/>
      <c r="G55" s="69"/>
      <c r="H55" s="69"/>
      <c r="I55" s="69"/>
      <c r="J55" s="60"/>
      <c r="K55" s="15" t="s">
        <v>187</v>
      </c>
      <c r="L55" s="16">
        <v>1</v>
      </c>
      <c r="M55" s="578"/>
      <c r="N55" s="579"/>
      <c r="O55" s="580"/>
      <c r="P55" s="381"/>
    </row>
    <row r="56" spans="1:16" ht="17.100000000000001" customHeight="1">
      <c r="A56" s="17" t="s">
        <v>403</v>
      </c>
      <c r="B56" s="50"/>
      <c r="C56" s="51"/>
      <c r="D56" s="59" t="s">
        <v>290</v>
      </c>
      <c r="E56" s="69"/>
      <c r="F56" s="69"/>
      <c r="G56" s="69"/>
      <c r="H56" s="69"/>
      <c r="I56" s="69"/>
      <c r="J56" s="60"/>
      <c r="K56" s="15" t="s">
        <v>187</v>
      </c>
      <c r="L56" s="16">
        <v>1</v>
      </c>
      <c r="M56" s="578"/>
      <c r="N56" s="579"/>
      <c r="O56" s="580"/>
      <c r="P56" s="381"/>
    </row>
    <row r="57" spans="1:16" ht="17.100000000000001" customHeight="1">
      <c r="A57" s="17" t="s">
        <v>404</v>
      </c>
      <c r="B57" s="50"/>
      <c r="C57" s="51"/>
      <c r="D57" s="59" t="s">
        <v>291</v>
      </c>
      <c r="E57" s="69"/>
      <c r="F57" s="69"/>
      <c r="G57" s="69"/>
      <c r="H57" s="69"/>
      <c r="I57" s="69"/>
      <c r="J57" s="60"/>
      <c r="K57" s="15" t="s">
        <v>187</v>
      </c>
      <c r="L57" s="16">
        <v>1</v>
      </c>
      <c r="M57" s="578"/>
      <c r="N57" s="579"/>
      <c r="O57" s="580"/>
      <c r="P57" s="381"/>
    </row>
    <row r="58" spans="1:16" ht="17.100000000000001" customHeight="1">
      <c r="A58" s="17"/>
      <c r="B58" s="50"/>
      <c r="C58" s="51"/>
      <c r="D58" s="61" t="s">
        <v>249</v>
      </c>
      <c r="E58" s="69"/>
      <c r="F58" s="69"/>
      <c r="G58" s="69"/>
      <c r="H58" s="69"/>
      <c r="I58" s="69"/>
      <c r="J58" s="60"/>
      <c r="K58" s="15"/>
      <c r="L58" s="16"/>
      <c r="M58" s="387"/>
      <c r="N58" s="402"/>
      <c r="O58" s="403"/>
      <c r="P58" s="383"/>
    </row>
    <row r="59" spans="1:16" ht="17.100000000000001" customHeight="1">
      <c r="A59" s="17" t="s">
        <v>405</v>
      </c>
      <c r="B59" s="50"/>
      <c r="C59" s="51"/>
      <c r="D59" s="59" t="s">
        <v>292</v>
      </c>
      <c r="E59" s="69"/>
      <c r="F59" s="69"/>
      <c r="G59" s="69"/>
      <c r="H59" s="69"/>
      <c r="I59" s="69"/>
      <c r="J59" s="60"/>
      <c r="K59" s="15" t="s">
        <v>187</v>
      </c>
      <c r="L59" s="16">
        <v>1</v>
      </c>
      <c r="M59" s="578"/>
      <c r="N59" s="579"/>
      <c r="O59" s="580"/>
      <c r="P59" s="381"/>
    </row>
    <row r="60" spans="1:16" ht="17.100000000000001" customHeight="1">
      <c r="A60" s="17" t="s">
        <v>406</v>
      </c>
      <c r="B60" s="50"/>
      <c r="C60" s="51"/>
      <c r="D60" s="59" t="s">
        <v>293</v>
      </c>
      <c r="E60" s="69"/>
      <c r="F60" s="69"/>
      <c r="G60" s="69"/>
      <c r="H60" s="69"/>
      <c r="I60" s="69"/>
      <c r="J60" s="60"/>
      <c r="K60" s="15" t="s">
        <v>187</v>
      </c>
      <c r="L60" s="16">
        <v>1</v>
      </c>
      <c r="M60" s="578"/>
      <c r="N60" s="579"/>
      <c r="O60" s="580"/>
      <c r="P60" s="381"/>
    </row>
    <row r="61" spans="1:16" ht="17.100000000000001" customHeight="1">
      <c r="A61" s="17" t="s">
        <v>407</v>
      </c>
      <c r="B61" s="50"/>
      <c r="C61" s="51"/>
      <c r="D61" s="59" t="s">
        <v>294</v>
      </c>
      <c r="E61" s="69"/>
      <c r="F61" s="69"/>
      <c r="G61" s="69"/>
      <c r="H61" s="69"/>
      <c r="I61" s="69"/>
      <c r="J61" s="60"/>
      <c r="K61" s="15" t="s">
        <v>187</v>
      </c>
      <c r="L61" s="16">
        <v>1</v>
      </c>
      <c r="M61" s="578"/>
      <c r="N61" s="579"/>
      <c r="O61" s="580"/>
      <c r="P61" s="381"/>
    </row>
    <row r="62" spans="1:16" ht="17.100000000000001" customHeight="1">
      <c r="A62" s="17" t="s">
        <v>408</v>
      </c>
      <c r="B62" s="50"/>
      <c r="C62" s="51"/>
      <c r="D62" s="59" t="s">
        <v>358</v>
      </c>
      <c r="E62" s="69"/>
      <c r="F62" s="69"/>
      <c r="G62" s="69"/>
      <c r="H62" s="69"/>
      <c r="I62" s="69"/>
      <c r="J62" s="60"/>
      <c r="K62" s="15"/>
      <c r="L62" s="16">
        <v>0</v>
      </c>
      <c r="M62" s="578"/>
      <c r="N62" s="538"/>
      <c r="O62" s="539"/>
      <c r="P62" s="381"/>
    </row>
    <row r="63" spans="1:16" ht="17.100000000000001" customHeight="1">
      <c r="A63" s="17" t="s">
        <v>409</v>
      </c>
      <c r="B63" s="50"/>
      <c r="C63" s="51"/>
      <c r="D63" s="59" t="s">
        <v>295</v>
      </c>
      <c r="E63" s="69"/>
      <c r="F63" s="69"/>
      <c r="G63" s="69"/>
      <c r="H63" s="69"/>
      <c r="I63" s="69"/>
      <c r="J63" s="60"/>
      <c r="K63" s="15" t="s">
        <v>187</v>
      </c>
      <c r="L63" s="16">
        <v>1</v>
      </c>
      <c r="M63" s="578"/>
      <c r="N63" s="579"/>
      <c r="O63" s="580"/>
      <c r="P63" s="381"/>
    </row>
    <row r="64" spans="1:16" ht="17.100000000000001" customHeight="1">
      <c r="A64" s="17" t="s">
        <v>410</v>
      </c>
      <c r="B64" s="50"/>
      <c r="C64" s="51"/>
      <c r="D64" s="59" t="s">
        <v>296</v>
      </c>
      <c r="E64" s="69"/>
      <c r="F64" s="69"/>
      <c r="G64" s="69"/>
      <c r="H64" s="69"/>
      <c r="I64" s="69"/>
      <c r="J64" s="60"/>
      <c r="K64" s="15"/>
      <c r="L64" s="16"/>
      <c r="M64" s="578"/>
      <c r="N64" s="538"/>
      <c r="O64" s="539"/>
      <c r="P64" s="381"/>
    </row>
    <row r="65" spans="1:16" ht="17.100000000000001" customHeight="1">
      <c r="A65" s="17" t="s">
        <v>411</v>
      </c>
      <c r="B65" s="50"/>
      <c r="C65" s="51"/>
      <c r="D65" s="59" t="s">
        <v>297</v>
      </c>
      <c r="E65" s="69"/>
      <c r="F65" s="69"/>
      <c r="G65" s="69"/>
      <c r="H65" s="69"/>
      <c r="I65" s="69"/>
      <c r="J65" s="60"/>
      <c r="K65" s="15" t="s">
        <v>187</v>
      </c>
      <c r="L65" s="16">
        <v>1</v>
      </c>
      <c r="M65" s="578"/>
      <c r="N65" s="538"/>
      <c r="O65" s="539"/>
      <c r="P65" s="381"/>
    </row>
    <row r="66" spans="1:16" ht="17.100000000000001" customHeight="1">
      <c r="A66" s="17" t="s">
        <v>412</v>
      </c>
      <c r="B66" s="50"/>
      <c r="C66" s="51"/>
      <c r="D66" s="59" t="s">
        <v>298</v>
      </c>
      <c r="E66" s="69"/>
      <c r="F66" s="69"/>
      <c r="G66" s="69"/>
      <c r="H66" s="69"/>
      <c r="I66" s="69"/>
      <c r="J66" s="60"/>
      <c r="K66" s="15" t="s">
        <v>187</v>
      </c>
      <c r="L66" s="16">
        <v>1</v>
      </c>
      <c r="M66" s="578"/>
      <c r="N66" s="538"/>
      <c r="O66" s="539"/>
      <c r="P66" s="381"/>
    </row>
    <row r="67" spans="1:16" ht="17.100000000000001" customHeight="1">
      <c r="A67" s="17" t="s">
        <v>413</v>
      </c>
      <c r="B67" s="50"/>
      <c r="C67" s="51"/>
      <c r="D67" s="59" t="s">
        <v>299</v>
      </c>
      <c r="E67" s="69"/>
      <c r="F67" s="69"/>
      <c r="G67" s="69"/>
      <c r="H67" s="69"/>
      <c r="I67" s="69"/>
      <c r="J67" s="60"/>
      <c r="K67" s="15" t="s">
        <v>187</v>
      </c>
      <c r="L67" s="16">
        <v>1</v>
      </c>
      <c r="M67" s="578"/>
      <c r="N67" s="538"/>
      <c r="O67" s="539"/>
      <c r="P67" s="381"/>
    </row>
    <row r="68" spans="1:16" ht="17.100000000000001" customHeight="1">
      <c r="A68" s="17" t="s">
        <v>414</v>
      </c>
      <c r="B68" s="50"/>
      <c r="C68" s="51"/>
      <c r="D68" s="59" t="s">
        <v>300</v>
      </c>
      <c r="E68" s="69"/>
      <c r="F68" s="69"/>
      <c r="G68" s="69"/>
      <c r="H68" s="69"/>
      <c r="I68" s="69"/>
      <c r="J68" s="60"/>
      <c r="K68" s="15" t="s">
        <v>187</v>
      </c>
      <c r="L68" s="16">
        <v>1</v>
      </c>
      <c r="M68" s="578"/>
      <c r="N68" s="538"/>
      <c r="O68" s="539"/>
      <c r="P68" s="381"/>
    </row>
    <row r="69" spans="1:16" ht="17.100000000000001" customHeight="1">
      <c r="A69" s="17"/>
      <c r="B69" s="50"/>
      <c r="C69" s="51"/>
      <c r="D69" s="59"/>
      <c r="E69" s="69"/>
      <c r="F69" s="69"/>
      <c r="G69" s="69"/>
      <c r="H69" s="69"/>
      <c r="I69" s="69"/>
      <c r="J69" s="60"/>
      <c r="K69" s="15"/>
      <c r="L69" s="16"/>
      <c r="M69" s="244"/>
      <c r="N69" s="245"/>
      <c r="O69" s="246"/>
      <c r="P69" s="246"/>
    </row>
    <row r="70" spans="1:16" ht="24.95" customHeight="1">
      <c r="A70" s="22" t="s">
        <v>345</v>
      </c>
      <c r="B70" s="28"/>
      <c r="C70" s="28"/>
      <c r="D70" s="45" t="s">
        <v>301</v>
      </c>
      <c r="E70" s="45"/>
      <c r="F70" s="45"/>
      <c r="G70" s="45"/>
      <c r="H70" s="45"/>
      <c r="I70" s="45"/>
      <c r="J70" s="45"/>
      <c r="K70" s="28"/>
      <c r="L70" s="29"/>
      <c r="M70" s="272"/>
      <c r="N70" s="272"/>
      <c r="O70" s="272"/>
      <c r="P70" s="273"/>
    </row>
    <row r="71" spans="1:16" ht="17.100000000000001" customHeight="1">
      <c r="A71" s="19"/>
      <c r="B71" s="52"/>
      <c r="C71" s="53"/>
      <c r="D71" s="66"/>
      <c r="E71" s="73"/>
      <c r="F71" s="73"/>
      <c r="G71" s="73"/>
      <c r="H71" s="73"/>
      <c r="I71" s="73"/>
      <c r="J71" s="67"/>
      <c r="K71" s="20"/>
      <c r="L71" s="21"/>
      <c r="M71" s="248"/>
      <c r="N71" s="249"/>
      <c r="O71" s="250"/>
      <c r="P71" s="250"/>
    </row>
    <row r="72" spans="1:16" ht="17.100000000000001" customHeight="1">
      <c r="A72" s="19"/>
      <c r="B72" s="52"/>
      <c r="C72" s="53"/>
      <c r="D72" s="156" t="s">
        <v>465</v>
      </c>
      <c r="E72" s="73"/>
      <c r="F72" s="73"/>
      <c r="G72" s="73"/>
      <c r="H72" s="73"/>
      <c r="I72" s="73"/>
      <c r="J72" s="67"/>
      <c r="K72" s="20"/>
      <c r="L72" s="21"/>
      <c r="M72" s="248"/>
      <c r="N72" s="249"/>
      <c r="O72" s="250"/>
      <c r="P72" s="250"/>
    </row>
    <row r="73" spans="1:16" ht="17.100000000000001" customHeight="1">
      <c r="A73" s="19"/>
      <c r="B73" s="52"/>
      <c r="C73" s="53"/>
      <c r="D73" s="156" t="s">
        <v>288</v>
      </c>
      <c r="E73" s="73"/>
      <c r="F73" s="73"/>
      <c r="G73" s="73"/>
      <c r="H73" s="73"/>
      <c r="I73" s="73"/>
      <c r="J73" s="67"/>
      <c r="K73" s="20"/>
      <c r="L73" s="21"/>
      <c r="M73" s="248"/>
      <c r="N73" s="249"/>
      <c r="O73" s="250"/>
      <c r="P73" s="250"/>
    </row>
    <row r="74" spans="1:16" ht="17.100000000000001" customHeight="1">
      <c r="A74" s="19" t="s">
        <v>415</v>
      </c>
      <c r="B74" s="52"/>
      <c r="C74" s="53"/>
      <c r="D74" s="66" t="s">
        <v>302</v>
      </c>
      <c r="E74" s="73"/>
      <c r="F74" s="73"/>
      <c r="G74" s="73"/>
      <c r="H74" s="73"/>
      <c r="I74" s="73"/>
      <c r="J74" s="67"/>
      <c r="K74" s="20" t="s">
        <v>182</v>
      </c>
      <c r="L74" s="21">
        <v>1</v>
      </c>
      <c r="M74" s="578"/>
      <c r="N74" s="538"/>
      <c r="O74" s="539"/>
      <c r="P74" s="381"/>
    </row>
    <row r="75" spans="1:16" ht="17.100000000000001" customHeight="1" thickBot="1">
      <c r="A75" s="19"/>
      <c r="B75" s="52"/>
      <c r="C75" s="53"/>
      <c r="D75" s="66"/>
      <c r="E75" s="73"/>
      <c r="F75" s="73"/>
      <c r="G75" s="73"/>
      <c r="H75" s="73"/>
      <c r="I75" s="73"/>
      <c r="J75" s="67"/>
      <c r="K75" s="20"/>
      <c r="L75" s="21"/>
      <c r="M75" s="248"/>
      <c r="N75" s="249"/>
      <c r="O75" s="250"/>
      <c r="P75" s="250"/>
    </row>
    <row r="76" spans="1:16" ht="36" customHeight="1" thickTop="1" thickBot="1">
      <c r="A76" s="34" t="s">
        <v>149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281"/>
    </row>
    <row r="77" spans="1:16" ht="17.100000000000001" customHeight="1" thickTop="1" thickBo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</row>
    <row r="78" spans="1:16" ht="36" customHeight="1" thickTop="1" thickBot="1">
      <c r="A78" s="516">
        <f>'top structure'!A70+1</f>
        <v>127</v>
      </c>
      <c r="B78" s="517"/>
      <c r="C78" s="517"/>
      <c r="D78" s="517"/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8"/>
    </row>
    <row r="79" spans="1:16" ht="15.75" thickTop="1">
      <c r="A79" s="15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39.950000000000003" customHeight="1">
      <c r="A80" s="582"/>
      <c r="B80" s="501"/>
      <c r="C80" s="5"/>
      <c r="D80" s="5"/>
      <c r="E80" s="124"/>
      <c r="F80" s="125"/>
      <c r="G80" s="124"/>
      <c r="H80" s="125"/>
      <c r="I80" s="124"/>
      <c r="J80" s="5"/>
      <c r="K80" s="582"/>
      <c r="L80" s="502"/>
      <c r="M80" s="501"/>
      <c r="N80" s="125"/>
      <c r="O80" s="582"/>
      <c r="P80" s="501"/>
    </row>
    <row r="81" spans="1:16" ht="18">
      <c r="A81" s="587" t="s">
        <v>253</v>
      </c>
      <c r="B81" s="587"/>
      <c r="C81" s="126"/>
      <c r="D81" s="126"/>
      <c r="E81" s="127" t="s">
        <v>254</v>
      </c>
      <c r="F81" s="126"/>
      <c r="G81" s="127" t="s">
        <v>255</v>
      </c>
      <c r="H81" s="126"/>
      <c r="I81" s="127" t="s">
        <v>256</v>
      </c>
      <c r="J81" s="126"/>
      <c r="K81" s="587" t="s">
        <v>254</v>
      </c>
      <c r="L81" s="587"/>
      <c r="M81" s="587"/>
      <c r="N81" s="126"/>
      <c r="O81" s="587" t="s">
        <v>255</v>
      </c>
      <c r="P81" s="587"/>
    </row>
    <row r="82" spans="1: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</sheetData>
  <mergeCells count="35">
    <mergeCell ref="M63:O63"/>
    <mergeCell ref="M64:O64"/>
    <mergeCell ref="M12:O12"/>
    <mergeCell ref="M17:O17"/>
    <mergeCell ref="M57:O57"/>
    <mergeCell ref="M41:O41"/>
    <mergeCell ref="M42:O42"/>
    <mergeCell ref="M44:O44"/>
    <mergeCell ref="M46:O46"/>
    <mergeCell ref="M53:O53"/>
    <mergeCell ref="M54:O54"/>
    <mergeCell ref="M55:O55"/>
    <mergeCell ref="M56:O56"/>
    <mergeCell ref="O81:P81"/>
    <mergeCell ref="O80:P80"/>
    <mergeCell ref="A80:B80"/>
    <mergeCell ref="A81:B81"/>
    <mergeCell ref="K80:M80"/>
    <mergeCell ref="K81:M81"/>
    <mergeCell ref="A78:P78"/>
    <mergeCell ref="K5:K6"/>
    <mergeCell ref="L5:L6"/>
    <mergeCell ref="M5:O6"/>
    <mergeCell ref="D5:J6"/>
    <mergeCell ref="B5:C5"/>
    <mergeCell ref="B6:C6"/>
    <mergeCell ref="M74:O74"/>
    <mergeCell ref="M59:O59"/>
    <mergeCell ref="M60:O60"/>
    <mergeCell ref="M65:O65"/>
    <mergeCell ref="M66:O66"/>
    <mergeCell ref="M67:O67"/>
    <mergeCell ref="M68:O68"/>
    <mergeCell ref="M61:O61"/>
    <mergeCell ref="M62:O62"/>
  </mergeCells>
  <phoneticPr fontId="2" type="noConversion"/>
  <printOptions horizontalCentered="1" verticalCentered="1"/>
  <pageMargins left="0.39370078740157499" right="0" top="0" bottom="0" header="0" footer="0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  <pageSetUpPr fitToPage="1"/>
  </sheetPr>
  <dimension ref="A1:P525"/>
  <sheetViews>
    <sheetView showGridLines="0" view="pageBreakPreview" topLeftCell="A52" zoomScale="70" zoomScaleNormal="75" zoomScaleSheetLayoutView="70" workbookViewId="0">
      <selection activeCell="G71" sqref="G71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10.855468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7.5703125" style="3" customWidth="1"/>
    <col min="17" max="16384" width="9.140625" style="3"/>
  </cols>
  <sheetData>
    <row r="1" spans="1:16" ht="30" customHeight="1" thickTop="1">
      <c r="A1" s="336" t="str">
        <f>+works!A1</f>
        <v>BID No. 022/MKLM/2021/2022</v>
      </c>
      <c r="B1" s="128"/>
      <c r="C1" s="128"/>
      <c r="D1" s="128"/>
      <c r="E1" s="128"/>
      <c r="F1" s="128"/>
      <c r="G1" s="128"/>
      <c r="H1" s="128"/>
      <c r="I1" s="205"/>
      <c r="J1" s="128"/>
      <c r="K1" s="129"/>
      <c r="L1" s="128"/>
      <c r="M1" s="337" t="str">
        <f>+works!M1</f>
        <v>Date : 01/12/2021</v>
      </c>
      <c r="N1" s="128"/>
      <c r="O1" s="128"/>
      <c r="P1" s="130"/>
    </row>
    <row r="2" spans="1:16" ht="30" customHeight="1">
      <c r="A2" s="131" t="str">
        <f>+works!A2</f>
        <v>Moses Kotane Local Municipality</v>
      </c>
      <c r="B2" s="132"/>
      <c r="C2" s="132"/>
      <c r="D2" s="132"/>
      <c r="E2" s="132"/>
      <c r="F2" s="132"/>
      <c r="G2" s="132"/>
      <c r="H2" s="132"/>
      <c r="I2" s="132"/>
      <c r="J2" s="335" t="str">
        <f>+works!J2</f>
        <v>Project No. :MKLM/RSP/21_04</v>
      </c>
      <c r="K2" s="133"/>
      <c r="L2" s="132"/>
      <c r="M2" s="132"/>
      <c r="N2" s="132"/>
      <c r="O2" s="132"/>
      <c r="P2" s="134"/>
    </row>
    <row r="3" spans="1:16" ht="30" customHeight="1" thickBot="1">
      <c r="A3" s="206" t="str">
        <f>+works!A3</f>
        <v>SUPPLY AND INSTALLATION OF 215 VIDP TOILETS IN DISAKE THROUGH RURAL SANITATION PROGRAMME</v>
      </c>
      <c r="B3" s="135"/>
      <c r="C3" s="135"/>
      <c r="D3" s="135"/>
      <c r="E3" s="135"/>
      <c r="F3" s="334"/>
      <c r="G3" s="135"/>
      <c r="H3" s="135"/>
      <c r="I3" s="334"/>
      <c r="J3" s="135"/>
      <c r="K3" s="135"/>
      <c r="L3" s="135"/>
      <c r="M3" s="135"/>
      <c r="N3" s="135"/>
      <c r="O3" s="135"/>
      <c r="P3" s="136"/>
    </row>
    <row r="4" spans="1:16" ht="17.100000000000001" customHeight="1" thickTop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6.1" customHeight="1" thickTop="1">
      <c r="A5" s="74" t="s">
        <v>168</v>
      </c>
      <c r="B5" s="540" t="s">
        <v>157</v>
      </c>
      <c r="C5" s="541"/>
      <c r="D5" s="544" t="s">
        <v>169</v>
      </c>
      <c r="E5" s="531"/>
      <c r="F5" s="531"/>
      <c r="G5" s="531"/>
      <c r="H5" s="531"/>
      <c r="I5" s="531"/>
      <c r="J5" s="545"/>
      <c r="K5" s="549" t="s">
        <v>170</v>
      </c>
      <c r="L5" s="551" t="s">
        <v>158</v>
      </c>
      <c r="M5" s="553" t="s">
        <v>171</v>
      </c>
      <c r="N5" s="531"/>
      <c r="O5" s="554"/>
      <c r="P5" s="137" t="s">
        <v>172</v>
      </c>
    </row>
    <row r="6" spans="1:16" ht="26.1" customHeight="1" thickBot="1">
      <c r="A6" s="76" t="s">
        <v>173</v>
      </c>
      <c r="B6" s="542" t="s">
        <v>174</v>
      </c>
      <c r="C6" s="543"/>
      <c r="D6" s="577"/>
      <c r="E6" s="547"/>
      <c r="F6" s="547"/>
      <c r="G6" s="547"/>
      <c r="H6" s="547"/>
      <c r="I6" s="547"/>
      <c r="J6" s="548"/>
      <c r="K6" s="550"/>
      <c r="L6" s="552"/>
      <c r="M6" s="555"/>
      <c r="N6" s="547"/>
      <c r="O6" s="556"/>
      <c r="P6" s="138" t="s">
        <v>5</v>
      </c>
    </row>
    <row r="7" spans="1:16" ht="30" customHeight="1" thickTop="1">
      <c r="A7" s="139"/>
      <c r="B7" s="140" t="s">
        <v>108</v>
      </c>
      <c r="C7" s="140"/>
      <c r="D7" s="141" t="s">
        <v>243</v>
      </c>
      <c r="E7" s="141"/>
      <c r="F7" s="141"/>
      <c r="G7" s="141"/>
      <c r="H7" s="141"/>
      <c r="I7" s="141"/>
      <c r="J7" s="141"/>
      <c r="K7" s="93"/>
      <c r="L7" s="93"/>
      <c r="M7" s="93"/>
      <c r="N7" s="93"/>
      <c r="O7" s="93"/>
      <c r="P7" s="142"/>
    </row>
    <row r="8" spans="1:16" ht="27.95" customHeight="1">
      <c r="A8" s="139"/>
      <c r="B8" s="140" t="s">
        <v>175</v>
      </c>
      <c r="C8" s="140"/>
      <c r="D8" s="143" t="s">
        <v>251</v>
      </c>
      <c r="E8" s="143"/>
      <c r="F8" s="143"/>
      <c r="G8" s="143"/>
      <c r="H8" s="143"/>
      <c r="I8" s="143"/>
      <c r="J8" s="143"/>
      <c r="K8" s="93"/>
      <c r="L8" s="93"/>
      <c r="M8" s="93"/>
      <c r="N8" s="93"/>
      <c r="O8" s="93"/>
      <c r="P8" s="142"/>
    </row>
    <row r="9" spans="1:16" ht="17.100000000000001" customHeight="1" thickBot="1">
      <c r="A9" s="144"/>
      <c r="B9" s="145"/>
      <c r="C9" s="145"/>
      <c r="D9" s="146"/>
      <c r="E9" s="146"/>
      <c r="F9" s="146"/>
      <c r="G9" s="146"/>
      <c r="H9" s="146"/>
      <c r="I9" s="146"/>
      <c r="J9" s="146"/>
      <c r="K9" s="147"/>
      <c r="L9" s="147"/>
      <c r="M9" s="147"/>
      <c r="N9" s="147"/>
      <c r="O9" s="147"/>
      <c r="P9" s="148"/>
    </row>
    <row r="10" spans="1:16" ht="24.95" customHeight="1" thickTop="1" thickBot="1">
      <c r="A10" s="22"/>
      <c r="B10" s="571">
        <f>+ohs!A78</f>
        <v>127</v>
      </c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149"/>
      <c r="N10" s="149"/>
      <c r="O10" s="149"/>
      <c r="P10" s="271"/>
    </row>
    <row r="11" spans="1:16" ht="17.100000000000001" customHeight="1" thickTop="1">
      <c r="A11" s="12"/>
      <c r="B11" s="48"/>
      <c r="C11" s="49"/>
      <c r="D11" s="57"/>
      <c r="E11" s="68"/>
      <c r="F11" s="68"/>
      <c r="G11" s="68"/>
      <c r="H11" s="68"/>
      <c r="I11" s="68"/>
      <c r="J11" s="58"/>
      <c r="K11" s="13"/>
      <c r="L11" s="14"/>
      <c r="M11" s="240"/>
      <c r="N11" s="241"/>
      <c r="O11" s="242"/>
      <c r="P11" s="243"/>
    </row>
    <row r="12" spans="1:16" ht="17.100000000000001" customHeight="1">
      <c r="A12" s="17" t="s">
        <v>416</v>
      </c>
      <c r="B12" s="50"/>
      <c r="C12" s="51"/>
      <c r="D12" s="59" t="s">
        <v>303</v>
      </c>
      <c r="E12" s="69"/>
      <c r="F12" s="69"/>
      <c r="G12" s="69"/>
      <c r="H12" s="69"/>
      <c r="I12" s="69"/>
      <c r="J12" s="60"/>
      <c r="K12" s="15" t="s">
        <v>182</v>
      </c>
      <c r="L12" s="16">
        <v>1</v>
      </c>
      <c r="M12" s="600"/>
      <c r="N12" s="601"/>
      <c r="O12" s="602"/>
      <c r="P12" s="381"/>
    </row>
    <row r="13" spans="1:16" ht="17.100000000000001" customHeight="1">
      <c r="A13" s="17" t="s">
        <v>417</v>
      </c>
      <c r="B13" s="50"/>
      <c r="C13" s="51"/>
      <c r="D13" s="59" t="s">
        <v>304</v>
      </c>
      <c r="E13" s="69"/>
      <c r="F13" s="69"/>
      <c r="G13" s="69"/>
      <c r="H13" s="69"/>
      <c r="I13" s="69"/>
      <c r="J13" s="60"/>
      <c r="K13" s="15" t="s">
        <v>182</v>
      </c>
      <c r="L13" s="16">
        <v>1</v>
      </c>
      <c r="M13" s="600"/>
      <c r="N13" s="601"/>
      <c r="O13" s="602"/>
      <c r="P13" s="381"/>
    </row>
    <row r="14" spans="1:16" ht="17.100000000000001" customHeight="1">
      <c r="A14" s="17"/>
      <c r="B14" s="50"/>
      <c r="C14" s="51"/>
      <c r="D14" s="59" t="s">
        <v>305</v>
      </c>
      <c r="E14" s="69"/>
      <c r="F14" s="69"/>
      <c r="G14" s="69"/>
      <c r="H14" s="69"/>
      <c r="I14" s="69"/>
      <c r="J14" s="60"/>
      <c r="K14" s="15"/>
      <c r="L14" s="16"/>
      <c r="M14" s="376"/>
      <c r="N14" s="377"/>
      <c r="O14" s="378"/>
      <c r="P14" s="381"/>
    </row>
    <row r="15" spans="1:16" ht="17.100000000000001" customHeight="1">
      <c r="A15" s="17"/>
      <c r="B15" s="50"/>
      <c r="C15" s="51"/>
      <c r="D15" s="59"/>
      <c r="E15" s="69"/>
      <c r="F15" s="69"/>
      <c r="G15" s="69"/>
      <c r="H15" s="69"/>
      <c r="I15" s="69"/>
      <c r="J15" s="60"/>
      <c r="K15" s="15"/>
      <c r="L15" s="16"/>
      <c r="M15" s="376"/>
      <c r="N15" s="377"/>
      <c r="O15" s="378"/>
      <c r="P15" s="381"/>
    </row>
    <row r="16" spans="1:16" ht="17.100000000000001" customHeight="1">
      <c r="A16" s="17" t="s">
        <v>418</v>
      </c>
      <c r="B16" s="50"/>
      <c r="C16" s="51"/>
      <c r="D16" s="59" t="s">
        <v>306</v>
      </c>
      <c r="E16" s="69"/>
      <c r="F16" s="69"/>
      <c r="G16" s="69"/>
      <c r="H16" s="69"/>
      <c r="I16" s="69"/>
      <c r="J16" s="60"/>
      <c r="K16" s="15" t="s">
        <v>182</v>
      </c>
      <c r="L16" s="16">
        <v>1</v>
      </c>
      <c r="M16" s="600"/>
      <c r="N16" s="601"/>
      <c r="O16" s="602"/>
      <c r="P16" s="381"/>
    </row>
    <row r="17" spans="1:16" ht="17.100000000000001" customHeight="1">
      <c r="A17" s="17" t="s">
        <v>419</v>
      </c>
      <c r="B17" s="50"/>
      <c r="C17" s="51"/>
      <c r="D17" s="59" t="s">
        <v>307</v>
      </c>
      <c r="E17" s="69"/>
      <c r="F17" s="69"/>
      <c r="G17" s="69"/>
      <c r="H17" s="69"/>
      <c r="I17" s="69"/>
      <c r="J17" s="60"/>
      <c r="K17" s="15" t="s">
        <v>182</v>
      </c>
      <c r="L17" s="16">
        <v>1</v>
      </c>
      <c r="M17" s="600"/>
      <c r="N17" s="601"/>
      <c r="O17" s="602"/>
      <c r="P17" s="381"/>
    </row>
    <row r="18" spans="1:16" ht="17.100000000000001" customHeight="1">
      <c r="A18" s="17"/>
      <c r="B18" s="50"/>
      <c r="C18" s="51"/>
      <c r="D18" s="59" t="s">
        <v>308</v>
      </c>
      <c r="E18" s="69"/>
      <c r="F18" s="69"/>
      <c r="G18" s="69"/>
      <c r="H18" s="69"/>
      <c r="I18" s="69"/>
      <c r="J18" s="60"/>
      <c r="K18" s="15"/>
      <c r="L18" s="16"/>
      <c r="M18" s="376"/>
      <c r="N18" s="377"/>
      <c r="O18" s="378"/>
      <c r="P18" s="381"/>
    </row>
    <row r="19" spans="1:16" ht="17.100000000000001" customHeight="1">
      <c r="A19" s="17"/>
      <c r="B19" s="50"/>
      <c r="C19" s="51"/>
      <c r="D19" s="59"/>
      <c r="E19" s="69"/>
      <c r="F19" s="69"/>
      <c r="G19" s="69"/>
      <c r="H19" s="69"/>
      <c r="I19" s="69"/>
      <c r="J19" s="60"/>
      <c r="K19" s="15"/>
      <c r="L19" s="16"/>
      <c r="M19" s="376"/>
      <c r="N19" s="377"/>
      <c r="O19" s="378"/>
      <c r="P19" s="381"/>
    </row>
    <row r="20" spans="1:16" ht="17.100000000000001" customHeight="1">
      <c r="A20" s="17" t="s">
        <v>420</v>
      </c>
      <c r="B20" s="50"/>
      <c r="C20" s="51"/>
      <c r="D20" s="59" t="s">
        <v>309</v>
      </c>
      <c r="E20" s="69"/>
      <c r="F20" s="69"/>
      <c r="G20" s="69"/>
      <c r="H20" s="69"/>
      <c r="I20" s="69"/>
      <c r="J20" s="60"/>
      <c r="K20" s="15" t="s">
        <v>182</v>
      </c>
      <c r="L20" s="16">
        <v>1</v>
      </c>
      <c r="M20" s="600"/>
      <c r="N20" s="601"/>
      <c r="O20" s="602"/>
      <c r="P20" s="381"/>
    </row>
    <row r="21" spans="1:16" ht="17.100000000000001" customHeight="1">
      <c r="A21" s="17"/>
      <c r="B21" s="50"/>
      <c r="C21" s="51"/>
      <c r="D21" s="59" t="s">
        <v>310</v>
      </c>
      <c r="E21" s="69"/>
      <c r="F21" s="69"/>
      <c r="G21" s="69"/>
      <c r="H21" s="69"/>
      <c r="I21" s="69"/>
      <c r="J21" s="60"/>
      <c r="K21" s="15"/>
      <c r="L21" s="16"/>
      <c r="M21" s="376"/>
      <c r="N21" s="377"/>
      <c r="O21" s="378"/>
      <c r="P21" s="381"/>
    </row>
    <row r="22" spans="1:16" ht="17.100000000000001" customHeight="1">
      <c r="A22" s="17"/>
      <c r="B22" s="50"/>
      <c r="C22" s="51"/>
      <c r="D22" s="59"/>
      <c r="E22" s="69"/>
      <c r="F22" s="69"/>
      <c r="G22" s="69"/>
      <c r="H22" s="69"/>
      <c r="I22" s="69"/>
      <c r="J22" s="60"/>
      <c r="K22" s="15"/>
      <c r="L22" s="16"/>
      <c r="M22" s="376"/>
      <c r="N22" s="377"/>
      <c r="O22" s="378"/>
      <c r="P22" s="381"/>
    </row>
    <row r="23" spans="1:16" ht="17.100000000000001" customHeight="1">
      <c r="A23" s="17" t="s">
        <v>421</v>
      </c>
      <c r="B23" s="50"/>
      <c r="C23" s="51"/>
      <c r="D23" s="59" t="s">
        <v>311</v>
      </c>
      <c r="E23" s="69"/>
      <c r="F23" s="69"/>
      <c r="G23" s="69"/>
      <c r="H23" s="69"/>
      <c r="I23" s="69"/>
      <c r="J23" s="60"/>
      <c r="K23" s="15" t="s">
        <v>182</v>
      </c>
      <c r="L23" s="16">
        <v>1</v>
      </c>
      <c r="M23" s="600"/>
      <c r="N23" s="601"/>
      <c r="O23" s="602"/>
      <c r="P23" s="381"/>
    </row>
    <row r="24" spans="1:16" ht="17.100000000000001" customHeight="1">
      <c r="A24" s="17"/>
      <c r="B24" s="50"/>
      <c r="C24" s="51"/>
      <c r="D24" s="59" t="s">
        <v>312</v>
      </c>
      <c r="E24" s="69"/>
      <c r="F24" s="69"/>
      <c r="G24" s="69"/>
      <c r="H24" s="69"/>
      <c r="I24" s="69"/>
      <c r="J24" s="60"/>
      <c r="K24" s="15"/>
      <c r="L24" s="16"/>
      <c r="M24" s="376"/>
      <c r="N24" s="377"/>
      <c r="O24" s="378"/>
      <c r="P24" s="381"/>
    </row>
    <row r="25" spans="1:16" ht="17.100000000000001" customHeight="1">
      <c r="A25" s="17"/>
      <c r="B25" s="50"/>
      <c r="C25" s="51"/>
      <c r="D25" s="59"/>
      <c r="E25" s="69"/>
      <c r="F25" s="69"/>
      <c r="G25" s="69"/>
      <c r="H25" s="69"/>
      <c r="I25" s="69"/>
      <c r="J25" s="60"/>
      <c r="K25" s="15"/>
      <c r="L25" s="16"/>
      <c r="M25" s="376"/>
      <c r="N25" s="377"/>
      <c r="O25" s="378"/>
      <c r="P25" s="381"/>
    </row>
    <row r="26" spans="1:16" ht="17.100000000000001" customHeight="1">
      <c r="A26" s="17" t="s">
        <v>422</v>
      </c>
      <c r="B26" s="50"/>
      <c r="C26" s="51"/>
      <c r="D26" s="59" t="s">
        <v>313</v>
      </c>
      <c r="E26" s="69"/>
      <c r="F26" s="69"/>
      <c r="G26" s="69"/>
      <c r="H26" s="69"/>
      <c r="I26" s="69"/>
      <c r="J26" s="60"/>
      <c r="K26" s="15" t="s">
        <v>182</v>
      </c>
      <c r="L26" s="16">
        <v>1</v>
      </c>
      <c r="M26" s="600"/>
      <c r="N26" s="601"/>
      <c r="O26" s="602"/>
      <c r="P26" s="381"/>
    </row>
    <row r="27" spans="1:16" ht="17.100000000000001" customHeight="1">
      <c r="A27" s="17"/>
      <c r="B27" s="50"/>
      <c r="C27" s="51"/>
      <c r="D27" s="59" t="s">
        <v>314</v>
      </c>
      <c r="E27" s="69"/>
      <c r="F27" s="69"/>
      <c r="G27" s="69"/>
      <c r="H27" s="69"/>
      <c r="I27" s="69"/>
      <c r="J27" s="60"/>
      <c r="K27" s="15"/>
      <c r="L27" s="16"/>
      <c r="M27" s="376"/>
      <c r="N27" s="377"/>
      <c r="O27" s="378"/>
      <c r="P27" s="381"/>
    </row>
    <row r="28" spans="1:16" ht="17.100000000000001" customHeight="1">
      <c r="A28" s="17"/>
      <c r="B28" s="50"/>
      <c r="C28" s="51"/>
      <c r="D28" s="59"/>
      <c r="E28" s="69"/>
      <c r="F28" s="69"/>
      <c r="G28" s="69"/>
      <c r="H28" s="69"/>
      <c r="I28" s="69"/>
      <c r="J28" s="60"/>
      <c r="K28" s="15"/>
      <c r="L28" s="16"/>
      <c r="M28" s="376"/>
      <c r="N28" s="377"/>
      <c r="O28" s="378"/>
      <c r="P28" s="381"/>
    </row>
    <row r="29" spans="1:16" ht="17.100000000000001" customHeight="1">
      <c r="A29" s="19" t="s">
        <v>423</v>
      </c>
      <c r="B29" s="52"/>
      <c r="C29" s="53"/>
      <c r="D29" s="59" t="s">
        <v>315</v>
      </c>
      <c r="E29" s="69"/>
      <c r="F29" s="69"/>
      <c r="G29" s="69"/>
      <c r="H29" s="69"/>
      <c r="I29" s="69"/>
      <c r="J29" s="60"/>
      <c r="K29" s="15" t="s">
        <v>182</v>
      </c>
      <c r="L29" s="16">
        <v>1</v>
      </c>
      <c r="M29" s="600"/>
      <c r="N29" s="601"/>
      <c r="O29" s="602"/>
      <c r="P29" s="381"/>
    </row>
    <row r="30" spans="1:16" ht="17.100000000000001" customHeight="1">
      <c r="A30" s="19"/>
      <c r="B30" s="52"/>
      <c r="C30" s="53"/>
      <c r="D30" s="59" t="s">
        <v>316</v>
      </c>
      <c r="E30" s="69"/>
      <c r="F30" s="69"/>
      <c r="G30" s="69"/>
      <c r="H30" s="69"/>
      <c r="I30" s="69"/>
      <c r="J30" s="60"/>
      <c r="K30" s="15"/>
      <c r="L30" s="16"/>
      <c r="M30" s="291"/>
      <c r="N30" s="292"/>
      <c r="O30" s="251"/>
      <c r="P30" s="382"/>
    </row>
    <row r="31" spans="1:16" ht="17.100000000000001" customHeight="1">
      <c r="A31" s="19"/>
      <c r="B31" s="52"/>
      <c r="C31" s="53"/>
      <c r="D31" s="59"/>
      <c r="E31" s="69"/>
      <c r="F31" s="69"/>
      <c r="G31" s="69"/>
      <c r="H31" s="69"/>
      <c r="I31" s="69"/>
      <c r="J31" s="60"/>
      <c r="K31" s="15"/>
      <c r="L31" s="16"/>
      <c r="M31" s="291"/>
      <c r="N31" s="292"/>
      <c r="O31" s="251"/>
      <c r="P31" s="382"/>
    </row>
    <row r="32" spans="1:16" ht="17.100000000000001" customHeight="1">
      <c r="A32" s="17"/>
      <c r="B32" s="50"/>
      <c r="C32" s="51"/>
      <c r="D32" s="61" t="s">
        <v>317</v>
      </c>
      <c r="E32" s="70"/>
      <c r="F32" s="70"/>
      <c r="G32" s="70"/>
      <c r="H32" s="70"/>
      <c r="I32" s="70"/>
      <c r="J32" s="62"/>
      <c r="K32" s="15"/>
      <c r="L32" s="16"/>
      <c r="M32" s="376"/>
      <c r="N32" s="377"/>
      <c r="O32" s="378"/>
      <c r="P32" s="381"/>
    </row>
    <row r="33" spans="1:16" ht="17.100000000000001" customHeight="1">
      <c r="A33" s="17"/>
      <c r="B33" s="50"/>
      <c r="C33" s="51"/>
      <c r="D33" s="61" t="s">
        <v>318</v>
      </c>
      <c r="E33" s="70"/>
      <c r="F33" s="70"/>
      <c r="G33" s="70"/>
      <c r="H33" s="70"/>
      <c r="I33" s="70"/>
      <c r="J33" s="62"/>
      <c r="K33" s="15"/>
      <c r="L33" s="16"/>
      <c r="M33" s="376"/>
      <c r="N33" s="377"/>
      <c r="O33" s="378"/>
      <c r="P33" s="381"/>
    </row>
    <row r="34" spans="1:16" ht="17.100000000000001" customHeight="1">
      <c r="A34" s="17"/>
      <c r="B34" s="50"/>
      <c r="C34" s="51"/>
      <c r="D34" s="59"/>
      <c r="E34" s="69"/>
      <c r="F34" s="69"/>
      <c r="G34" s="69"/>
      <c r="H34" s="69"/>
      <c r="I34" s="69"/>
      <c r="J34" s="60"/>
      <c r="K34" s="15"/>
      <c r="L34" s="16"/>
      <c r="M34" s="376"/>
      <c r="N34" s="377"/>
      <c r="O34" s="378"/>
      <c r="P34" s="381"/>
    </row>
    <row r="35" spans="1:16" ht="17.100000000000001" customHeight="1">
      <c r="A35" s="17" t="s">
        <v>424</v>
      </c>
      <c r="B35" s="50"/>
      <c r="C35" s="51"/>
      <c r="D35" s="59" t="s">
        <v>319</v>
      </c>
      <c r="E35" s="69"/>
      <c r="F35" s="69"/>
      <c r="G35" s="69"/>
      <c r="H35" s="69"/>
      <c r="I35" s="69"/>
      <c r="J35" s="60"/>
      <c r="K35" s="15" t="s">
        <v>182</v>
      </c>
      <c r="L35" s="16">
        <v>1</v>
      </c>
      <c r="M35" s="600"/>
      <c r="N35" s="601"/>
      <c r="O35" s="602"/>
      <c r="P35" s="381"/>
    </row>
    <row r="36" spans="1:16" ht="17.100000000000001" customHeight="1">
      <c r="A36" s="17" t="s">
        <v>425</v>
      </c>
      <c r="B36" s="50"/>
      <c r="C36" s="51"/>
      <c r="D36" s="59" t="s">
        <v>320</v>
      </c>
      <c r="E36" s="69"/>
      <c r="F36" s="69"/>
      <c r="G36" s="69"/>
      <c r="H36" s="69"/>
      <c r="I36" s="69"/>
      <c r="J36" s="60"/>
      <c r="K36" s="15" t="s">
        <v>182</v>
      </c>
      <c r="L36" s="16">
        <v>1</v>
      </c>
      <c r="M36" s="600"/>
      <c r="N36" s="601"/>
      <c r="O36" s="602"/>
      <c r="P36" s="381"/>
    </row>
    <row r="37" spans="1:16" ht="17.100000000000001" customHeight="1">
      <c r="A37" s="17"/>
      <c r="B37" s="50"/>
      <c r="C37" s="51"/>
      <c r="D37" s="59" t="s">
        <v>321</v>
      </c>
      <c r="E37" s="69"/>
      <c r="F37" s="69"/>
      <c r="G37" s="69"/>
      <c r="H37" s="69"/>
      <c r="I37" s="69"/>
      <c r="J37" s="60"/>
      <c r="K37" s="30"/>
      <c r="L37" s="16"/>
      <c r="M37" s="376"/>
      <c r="N37" s="377"/>
      <c r="O37" s="378"/>
      <c r="P37" s="389"/>
    </row>
    <row r="38" spans="1:16" ht="17.100000000000001" customHeight="1">
      <c r="A38" s="17"/>
      <c r="B38" s="50"/>
      <c r="C38" s="51"/>
      <c r="D38" s="59"/>
      <c r="E38" s="69"/>
      <c r="F38" s="69"/>
      <c r="G38" s="69"/>
      <c r="H38" s="69"/>
      <c r="I38" s="69"/>
      <c r="J38" s="60"/>
      <c r="K38" s="15"/>
      <c r="L38" s="16"/>
      <c r="M38" s="376"/>
      <c r="N38" s="377"/>
      <c r="O38" s="378"/>
      <c r="P38" s="381"/>
    </row>
    <row r="39" spans="1:16" ht="17.100000000000001" customHeight="1">
      <c r="A39" s="17" t="s">
        <v>426</v>
      </c>
      <c r="B39" s="50"/>
      <c r="C39" s="51"/>
      <c r="D39" s="59" t="s">
        <v>322</v>
      </c>
      <c r="E39" s="69"/>
      <c r="F39" s="69"/>
      <c r="G39" s="69"/>
      <c r="H39" s="69"/>
      <c r="I39" s="69"/>
      <c r="J39" s="60"/>
      <c r="K39" s="15" t="s">
        <v>182</v>
      </c>
      <c r="L39" s="16">
        <v>1</v>
      </c>
      <c r="M39" s="600"/>
      <c r="N39" s="601"/>
      <c r="O39" s="602"/>
      <c r="P39" s="423" t="s">
        <v>466</v>
      </c>
    </row>
    <row r="40" spans="1:16" ht="17.100000000000001" customHeight="1">
      <c r="A40" s="17"/>
      <c r="B40" s="50"/>
      <c r="C40" s="51"/>
      <c r="D40" s="59"/>
      <c r="E40" s="69"/>
      <c r="F40" s="69"/>
      <c r="G40" s="69"/>
      <c r="H40" s="69"/>
      <c r="I40" s="69"/>
      <c r="J40" s="60"/>
      <c r="K40" s="15"/>
      <c r="L40" s="16"/>
      <c r="M40" s="289"/>
      <c r="N40" s="290"/>
      <c r="O40" s="247"/>
      <c r="P40" s="247"/>
    </row>
    <row r="41" spans="1:16" ht="24.95" customHeight="1">
      <c r="A41" s="22" t="s">
        <v>349</v>
      </c>
      <c r="B41" s="28"/>
      <c r="C41" s="28"/>
      <c r="D41" s="45" t="s">
        <v>323</v>
      </c>
      <c r="E41" s="45"/>
      <c r="F41" s="45"/>
      <c r="G41" s="45"/>
      <c r="H41" s="45"/>
      <c r="I41" s="45"/>
      <c r="J41" s="45"/>
      <c r="K41" s="28"/>
      <c r="L41" s="29"/>
      <c r="M41" s="293"/>
      <c r="N41" s="293"/>
      <c r="O41" s="293"/>
      <c r="P41" s="273"/>
    </row>
    <row r="42" spans="1:16" ht="17.100000000000001" customHeight="1">
      <c r="A42" s="17"/>
      <c r="B42" s="50"/>
      <c r="C42" s="51"/>
      <c r="D42" s="59"/>
      <c r="E42" s="69"/>
      <c r="F42" s="69"/>
      <c r="G42" s="69"/>
      <c r="H42" s="69"/>
      <c r="I42" s="69"/>
      <c r="J42" s="60"/>
      <c r="K42" s="15"/>
      <c r="L42" s="16"/>
      <c r="M42" s="289"/>
      <c r="N42" s="290"/>
      <c r="O42" s="247"/>
      <c r="P42" s="247"/>
    </row>
    <row r="43" spans="1:16" ht="17.100000000000001" customHeight="1">
      <c r="A43" s="17" t="s">
        <v>427</v>
      </c>
      <c r="B43" s="50"/>
      <c r="C43" s="51"/>
      <c r="D43" s="59" t="s">
        <v>324</v>
      </c>
      <c r="E43" s="69"/>
      <c r="F43" s="69"/>
      <c r="G43" s="69"/>
      <c r="H43" s="69"/>
      <c r="I43" s="69"/>
      <c r="J43" s="60"/>
      <c r="K43" s="15" t="s">
        <v>187</v>
      </c>
      <c r="L43" s="16">
        <v>1</v>
      </c>
      <c r="M43" s="600"/>
      <c r="N43" s="601"/>
      <c r="O43" s="602"/>
      <c r="P43" s="415" t="s">
        <v>466</v>
      </c>
    </row>
    <row r="44" spans="1:16" ht="17.100000000000001" customHeight="1">
      <c r="A44" s="17" t="s">
        <v>428</v>
      </c>
      <c r="B44" s="50"/>
      <c r="C44" s="51"/>
      <c r="D44" s="59" t="s">
        <v>325</v>
      </c>
      <c r="E44" s="69"/>
      <c r="F44" s="69"/>
      <c r="G44" s="69"/>
      <c r="H44" s="69"/>
      <c r="I44" s="69"/>
      <c r="J44" s="60"/>
      <c r="K44" s="15" t="s">
        <v>187</v>
      </c>
      <c r="L44" s="16">
        <v>1</v>
      </c>
      <c r="M44" s="600">
        <v>1500</v>
      </c>
      <c r="N44" s="601"/>
      <c r="O44" s="602"/>
      <c r="P44" s="415" t="s">
        <v>466</v>
      </c>
    </row>
    <row r="45" spans="1:16" ht="17.100000000000001" customHeight="1">
      <c r="A45" s="17"/>
      <c r="B45" s="50"/>
      <c r="C45" s="51"/>
      <c r="D45" s="59"/>
      <c r="E45" s="69"/>
      <c r="F45" s="69"/>
      <c r="G45" s="69"/>
      <c r="H45" s="69"/>
      <c r="I45" s="69"/>
      <c r="J45" s="60"/>
      <c r="K45" s="15"/>
      <c r="L45" s="16"/>
      <c r="M45" s="289"/>
      <c r="N45" s="290"/>
      <c r="O45" s="247"/>
      <c r="P45" s="415"/>
    </row>
    <row r="46" spans="1:16" ht="24.95" customHeight="1">
      <c r="A46" s="22" t="s">
        <v>348</v>
      </c>
      <c r="B46" s="28"/>
      <c r="C46" s="28"/>
      <c r="D46" s="45" t="s">
        <v>326</v>
      </c>
      <c r="E46" s="45"/>
      <c r="F46" s="45"/>
      <c r="G46" s="45"/>
      <c r="H46" s="45"/>
      <c r="I46" s="45"/>
      <c r="J46" s="45"/>
      <c r="K46" s="28"/>
      <c r="L46" s="29"/>
      <c r="M46" s="293"/>
      <c r="N46" s="293"/>
      <c r="O46" s="293"/>
      <c r="P46" s="273"/>
    </row>
    <row r="47" spans="1:16" ht="17.100000000000001" customHeight="1">
      <c r="A47" s="17"/>
      <c r="B47" s="54"/>
      <c r="C47" s="55"/>
      <c r="D47" s="59"/>
      <c r="E47" s="69"/>
      <c r="F47" s="69"/>
      <c r="G47" s="69"/>
      <c r="H47" s="69"/>
      <c r="I47" s="69"/>
      <c r="J47" s="60"/>
      <c r="K47" s="15"/>
      <c r="L47" s="16"/>
      <c r="M47" s="289"/>
      <c r="N47" s="290"/>
      <c r="O47" s="247"/>
      <c r="P47" s="247"/>
    </row>
    <row r="48" spans="1:16" ht="17.100000000000001" customHeight="1">
      <c r="A48" s="17" t="s">
        <v>429</v>
      </c>
      <c r="B48" s="50"/>
      <c r="C48" s="51"/>
      <c r="D48" s="59" t="s">
        <v>327</v>
      </c>
      <c r="E48" s="69"/>
      <c r="F48" s="69"/>
      <c r="G48" s="69"/>
      <c r="H48" s="69"/>
      <c r="I48" s="69"/>
      <c r="J48" s="60"/>
      <c r="K48" s="15" t="s">
        <v>187</v>
      </c>
      <c r="L48" s="16">
        <v>1</v>
      </c>
      <c r="M48" s="600"/>
      <c r="N48" s="601"/>
      <c r="O48" s="602"/>
      <c r="P48" s="381"/>
    </row>
    <row r="49" spans="1:16" ht="17.100000000000001" customHeight="1">
      <c r="A49" s="17"/>
      <c r="B49" s="50"/>
      <c r="C49" s="51"/>
      <c r="D49" s="59"/>
      <c r="E49" s="69"/>
      <c r="F49" s="69"/>
      <c r="G49" s="69"/>
      <c r="H49" s="69"/>
      <c r="I49" s="69"/>
      <c r="J49" s="60"/>
      <c r="K49" s="15"/>
      <c r="L49" s="16"/>
      <c r="M49" s="289"/>
      <c r="N49" s="290"/>
      <c r="O49" s="247"/>
      <c r="P49" s="247"/>
    </row>
    <row r="50" spans="1:16" ht="24.95" customHeight="1">
      <c r="A50" s="22" t="s">
        <v>347</v>
      </c>
      <c r="B50" s="28"/>
      <c r="C50" s="28"/>
      <c r="D50" s="45" t="s">
        <v>328</v>
      </c>
      <c r="E50" s="45"/>
      <c r="F50" s="45"/>
      <c r="G50" s="45"/>
      <c r="H50" s="45"/>
      <c r="I50" s="45"/>
      <c r="J50" s="45"/>
      <c r="K50" s="28"/>
      <c r="L50" s="29"/>
      <c r="M50" s="293"/>
      <c r="N50" s="293"/>
      <c r="O50" s="293"/>
      <c r="P50" s="273"/>
    </row>
    <row r="51" spans="1:16" ht="17.100000000000001" customHeight="1">
      <c r="A51" s="17"/>
      <c r="B51" s="50"/>
      <c r="C51" s="51"/>
      <c r="D51" s="59"/>
      <c r="E51" s="69"/>
      <c r="F51" s="69"/>
      <c r="G51" s="69"/>
      <c r="H51" s="69"/>
      <c r="I51" s="69"/>
      <c r="J51" s="60"/>
      <c r="K51" s="15"/>
      <c r="L51" s="16"/>
      <c r="M51" s="289"/>
      <c r="N51" s="290"/>
      <c r="O51" s="247"/>
      <c r="P51" s="247"/>
    </row>
    <row r="52" spans="1:16" ht="17.100000000000001" customHeight="1">
      <c r="A52" s="17"/>
      <c r="B52" s="50"/>
      <c r="C52" s="51"/>
      <c r="D52" s="61" t="s">
        <v>247</v>
      </c>
      <c r="E52" s="69"/>
      <c r="F52" s="69"/>
      <c r="G52" s="69"/>
      <c r="H52" s="69"/>
      <c r="I52" s="69"/>
      <c r="J52" s="60"/>
      <c r="K52" s="15"/>
      <c r="L52" s="16"/>
      <c r="M52" s="289"/>
      <c r="N52" s="290"/>
      <c r="O52" s="247"/>
      <c r="P52" s="247"/>
    </row>
    <row r="53" spans="1:16" ht="17.100000000000001" customHeight="1">
      <c r="A53" s="17"/>
      <c r="B53" s="50"/>
      <c r="C53" s="51"/>
      <c r="D53" s="59"/>
      <c r="E53" s="69"/>
      <c r="F53" s="69"/>
      <c r="G53" s="69"/>
      <c r="H53" s="69"/>
      <c r="I53" s="69"/>
      <c r="J53" s="60"/>
      <c r="K53" s="15"/>
      <c r="L53" s="16"/>
      <c r="M53" s="600"/>
      <c r="N53" s="601"/>
      <c r="O53" s="602"/>
      <c r="P53" s="381"/>
    </row>
    <row r="54" spans="1:16" ht="17.100000000000001" customHeight="1">
      <c r="A54" s="17" t="s">
        <v>430</v>
      </c>
      <c r="B54" s="50"/>
      <c r="C54" s="51"/>
      <c r="D54" s="59" t="s">
        <v>389</v>
      </c>
      <c r="E54" s="69"/>
      <c r="F54" s="69"/>
      <c r="G54" s="69"/>
      <c r="H54" s="69"/>
      <c r="I54" s="69"/>
      <c r="J54" s="60"/>
      <c r="K54" s="15" t="s">
        <v>187</v>
      </c>
      <c r="L54" s="16">
        <v>50</v>
      </c>
      <c r="M54" s="603"/>
      <c r="N54" s="604"/>
      <c r="O54" s="605"/>
      <c r="P54" s="381"/>
    </row>
    <row r="55" spans="1:16" ht="17.100000000000001" customHeight="1">
      <c r="A55" s="17" t="s">
        <v>431</v>
      </c>
      <c r="B55" s="50"/>
      <c r="C55" s="51"/>
      <c r="D55" s="59" t="s">
        <v>329</v>
      </c>
      <c r="E55" s="69"/>
      <c r="F55" s="69"/>
      <c r="G55" s="69"/>
      <c r="H55" s="69"/>
      <c r="I55" s="69"/>
      <c r="J55" s="60"/>
      <c r="K55" s="15" t="s">
        <v>187</v>
      </c>
      <c r="L55" s="16">
        <v>50</v>
      </c>
      <c r="M55" s="603"/>
      <c r="N55" s="604"/>
      <c r="O55" s="605"/>
      <c r="P55" s="381"/>
    </row>
    <row r="56" spans="1:16" ht="17.100000000000001" customHeight="1">
      <c r="A56" s="17" t="s">
        <v>432</v>
      </c>
      <c r="B56" s="50"/>
      <c r="C56" s="51"/>
      <c r="D56" s="59" t="s">
        <v>390</v>
      </c>
      <c r="E56" s="69"/>
      <c r="F56" s="69"/>
      <c r="G56" s="69"/>
      <c r="H56" s="69"/>
      <c r="I56" s="69"/>
      <c r="J56" s="60"/>
      <c r="K56" s="15" t="s">
        <v>187</v>
      </c>
      <c r="L56" s="16">
        <v>10</v>
      </c>
      <c r="M56" s="603"/>
      <c r="N56" s="604"/>
      <c r="O56" s="605"/>
      <c r="P56" s="381"/>
    </row>
    <row r="57" spans="1:16" ht="17.100000000000001" customHeight="1">
      <c r="A57" s="17" t="s">
        <v>433</v>
      </c>
      <c r="B57" s="50"/>
      <c r="C57" s="51"/>
      <c r="D57" s="59" t="s">
        <v>330</v>
      </c>
      <c r="E57" s="69"/>
      <c r="F57" s="69"/>
      <c r="G57" s="69"/>
      <c r="H57" s="69"/>
      <c r="I57" s="69"/>
      <c r="J57" s="60"/>
      <c r="K57" s="15" t="s">
        <v>187</v>
      </c>
      <c r="L57" s="16">
        <v>1000</v>
      </c>
      <c r="M57" s="603"/>
      <c r="N57" s="604"/>
      <c r="O57" s="605"/>
      <c r="P57" s="381"/>
    </row>
    <row r="58" spans="1:16" ht="17.100000000000001" customHeight="1">
      <c r="A58" s="17" t="s">
        <v>434</v>
      </c>
      <c r="B58" s="50"/>
      <c r="C58" s="51"/>
      <c r="D58" s="59" t="s">
        <v>331</v>
      </c>
      <c r="E58" s="69"/>
      <c r="F58" s="69"/>
      <c r="G58" s="69"/>
      <c r="H58" s="69"/>
      <c r="I58" s="69"/>
      <c r="J58" s="60"/>
      <c r="K58" s="15" t="s">
        <v>187</v>
      </c>
      <c r="L58" s="16">
        <v>50</v>
      </c>
      <c r="M58" s="603"/>
      <c r="N58" s="604"/>
      <c r="O58" s="605"/>
      <c r="P58" s="381"/>
    </row>
    <row r="59" spans="1:16" ht="17.100000000000001" customHeight="1">
      <c r="A59" s="17" t="s">
        <v>435</v>
      </c>
      <c r="B59" s="52"/>
      <c r="C59" s="53"/>
      <c r="D59" s="66" t="s">
        <v>357</v>
      </c>
      <c r="E59" s="73"/>
      <c r="F59" s="73"/>
      <c r="G59" s="73"/>
      <c r="H59" s="73"/>
      <c r="I59" s="73"/>
      <c r="J59" s="67"/>
      <c r="K59" s="15" t="s">
        <v>187</v>
      </c>
      <c r="L59" s="21">
        <v>10</v>
      </c>
      <c r="M59" s="603"/>
      <c r="N59" s="604"/>
      <c r="O59" s="605"/>
      <c r="P59" s="423" t="s">
        <v>466</v>
      </c>
    </row>
    <row r="60" spans="1:16" ht="17.100000000000001" customHeight="1">
      <c r="A60" s="19"/>
      <c r="B60" s="52"/>
      <c r="C60" s="53"/>
      <c r="D60" s="66"/>
      <c r="E60" s="71"/>
      <c r="F60" s="71"/>
      <c r="G60" s="71"/>
      <c r="H60" s="71"/>
      <c r="I60" s="71"/>
      <c r="J60" s="63"/>
      <c r="K60" s="31"/>
      <c r="L60" s="32"/>
      <c r="M60" s="291"/>
      <c r="N60" s="292"/>
      <c r="O60" s="251"/>
      <c r="P60" s="251"/>
    </row>
    <row r="61" spans="1:16" ht="24.95" customHeight="1">
      <c r="A61" s="22" t="s">
        <v>346</v>
      </c>
      <c r="B61" s="28"/>
      <c r="C61" s="28"/>
      <c r="D61" s="45" t="s">
        <v>496</v>
      </c>
      <c r="E61" s="45"/>
      <c r="F61" s="45"/>
      <c r="G61" s="45"/>
      <c r="H61" s="45"/>
      <c r="I61" s="45"/>
      <c r="J61" s="45"/>
      <c r="K61" s="28"/>
      <c r="L61" s="29"/>
      <c r="M61" s="293"/>
      <c r="N61" s="293"/>
      <c r="O61" s="293"/>
      <c r="P61" s="273"/>
    </row>
    <row r="62" spans="1:16" ht="17.100000000000001" customHeight="1">
      <c r="A62" s="17"/>
      <c r="B62" s="50"/>
      <c r="C62" s="51"/>
      <c r="D62" s="59"/>
      <c r="E62" s="69"/>
      <c r="F62" s="69"/>
      <c r="G62" s="69"/>
      <c r="H62" s="69"/>
      <c r="I62" s="69"/>
      <c r="J62" s="60"/>
      <c r="K62" s="15"/>
      <c r="L62" s="16"/>
      <c r="M62" s="289"/>
      <c r="N62" s="290"/>
      <c r="O62" s="247"/>
      <c r="P62" s="246"/>
    </row>
    <row r="63" spans="1:16" ht="17.100000000000001" customHeight="1">
      <c r="A63" s="17" t="s">
        <v>436</v>
      </c>
      <c r="B63" s="50"/>
      <c r="C63" s="51"/>
      <c r="D63" s="59" t="s">
        <v>514</v>
      </c>
      <c r="E63" s="69"/>
      <c r="F63" s="69"/>
      <c r="G63" s="69"/>
      <c r="H63" s="69"/>
      <c r="I63" s="69"/>
      <c r="J63" s="60"/>
      <c r="K63" s="15" t="s">
        <v>187</v>
      </c>
      <c r="L63" s="16">
        <v>1</v>
      </c>
      <c r="M63" s="606"/>
      <c r="N63" s="607"/>
      <c r="O63" s="608"/>
      <c r="P63" s="415"/>
    </row>
    <row r="64" spans="1:16" ht="17.100000000000001" customHeight="1">
      <c r="A64" s="19" t="s">
        <v>521</v>
      </c>
      <c r="B64" s="52"/>
      <c r="C64" s="53"/>
      <c r="D64" s="66" t="s">
        <v>515</v>
      </c>
      <c r="E64" s="73"/>
      <c r="F64" s="73"/>
      <c r="G64" s="73"/>
      <c r="H64" s="73"/>
      <c r="I64" s="73"/>
      <c r="J64" s="67"/>
      <c r="K64" s="20" t="s">
        <v>187</v>
      </c>
      <c r="L64" s="21">
        <v>2</v>
      </c>
      <c r="M64" s="291"/>
      <c r="N64" s="294"/>
      <c r="O64" s="295"/>
      <c r="P64" s="251"/>
    </row>
    <row r="65" spans="1:16" ht="17.100000000000001" customHeight="1">
      <c r="A65" s="17" t="s">
        <v>522</v>
      </c>
      <c r="B65" s="52"/>
      <c r="C65" s="53"/>
      <c r="D65" s="66" t="s">
        <v>516</v>
      </c>
      <c r="E65" s="73"/>
      <c r="F65" s="73"/>
      <c r="G65" s="73"/>
      <c r="H65" s="73"/>
      <c r="I65" s="73"/>
      <c r="J65" s="67"/>
      <c r="K65" s="20"/>
      <c r="L65" s="21"/>
      <c r="M65" s="291"/>
      <c r="N65" s="294"/>
      <c r="O65" s="295"/>
      <c r="P65" s="251"/>
    </row>
    <row r="66" spans="1:16" ht="17.100000000000001" customHeight="1">
      <c r="A66" s="19"/>
      <c r="B66" s="52"/>
      <c r="C66" s="53"/>
      <c r="D66" s="66" t="s">
        <v>517</v>
      </c>
      <c r="E66" s="73"/>
      <c r="F66" s="73"/>
      <c r="G66" s="73"/>
      <c r="H66" s="73"/>
      <c r="I66" s="73"/>
      <c r="J66" s="67"/>
      <c r="K66" s="15" t="s">
        <v>187</v>
      </c>
      <c r="L66" s="21">
        <v>50</v>
      </c>
      <c r="M66" s="291"/>
      <c r="N66" s="294"/>
      <c r="O66" s="295"/>
      <c r="P66" s="251"/>
    </row>
    <row r="67" spans="1:16" ht="17.100000000000001" customHeight="1">
      <c r="A67" s="17"/>
      <c r="B67" s="52"/>
      <c r="C67" s="53"/>
      <c r="D67" s="66" t="s">
        <v>518</v>
      </c>
      <c r="E67" s="73"/>
      <c r="F67" s="73"/>
      <c r="G67" s="73"/>
      <c r="H67" s="73"/>
      <c r="I67" s="73"/>
      <c r="J67" s="67"/>
      <c r="K67" s="15" t="s">
        <v>187</v>
      </c>
      <c r="L67" s="21">
        <v>50</v>
      </c>
      <c r="M67" s="291"/>
      <c r="N67" s="294"/>
      <c r="O67" s="295"/>
      <c r="P67" s="251"/>
    </row>
    <row r="68" spans="1:16" ht="17.100000000000001" customHeight="1">
      <c r="A68" s="19"/>
      <c r="B68" s="52"/>
      <c r="C68" s="53"/>
      <c r="D68" s="66" t="s">
        <v>519</v>
      </c>
      <c r="E68" s="73"/>
      <c r="F68" s="73"/>
      <c r="G68" s="73"/>
      <c r="H68" s="73"/>
      <c r="I68" s="73"/>
      <c r="J68" s="67"/>
      <c r="K68" s="15" t="s">
        <v>187</v>
      </c>
      <c r="L68" s="21">
        <v>3</v>
      </c>
      <c r="M68" s="248"/>
      <c r="N68" s="284"/>
      <c r="O68" s="285"/>
      <c r="P68" s="251"/>
    </row>
    <row r="69" spans="1:16" ht="17.100000000000001" customHeight="1">
      <c r="A69" s="19" t="s">
        <v>523</v>
      </c>
      <c r="B69" s="52"/>
      <c r="C69" s="53"/>
      <c r="D69" s="66" t="s">
        <v>520</v>
      </c>
      <c r="E69" s="73"/>
      <c r="F69" s="73"/>
      <c r="G69" s="73"/>
      <c r="H69" s="73"/>
      <c r="I69" s="73"/>
      <c r="J69" s="67"/>
      <c r="K69" s="15" t="s">
        <v>187</v>
      </c>
      <c r="L69" s="21">
        <v>2</v>
      </c>
      <c r="M69" s="248"/>
      <c r="N69" s="284"/>
      <c r="O69" s="285"/>
      <c r="P69" s="251"/>
    </row>
    <row r="70" spans="1:16" ht="17.100000000000001" customHeight="1" thickBot="1">
      <c r="A70" s="19"/>
      <c r="B70" s="150"/>
      <c r="C70" s="151"/>
      <c r="D70" s="150"/>
      <c r="E70" s="152"/>
      <c r="F70" s="152"/>
      <c r="G70" s="152"/>
      <c r="H70" s="152"/>
      <c r="I70" s="152"/>
      <c r="J70" s="151"/>
      <c r="K70" s="153"/>
      <c r="L70" s="154"/>
      <c r="M70" s="252"/>
      <c r="N70" s="253"/>
      <c r="O70" s="254"/>
      <c r="P70" s="251"/>
    </row>
    <row r="71" spans="1:16" ht="36" customHeight="1" thickTop="1" thickBot="1">
      <c r="A71" s="34" t="s">
        <v>150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281"/>
    </row>
    <row r="72" spans="1:16" ht="17.100000000000001" customHeight="1" thickTop="1" thickBo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</row>
    <row r="73" spans="1:16" ht="36" customHeight="1" thickTop="1" thickBot="1">
      <c r="A73" s="516">
        <f>+ohs!A78+1</f>
        <v>128</v>
      </c>
      <c r="B73" s="517"/>
      <c r="C73" s="517"/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18"/>
    </row>
    <row r="74" spans="1:16" ht="15.75" thickTop="1">
      <c r="A74" s="15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39.950000000000003" customHeight="1">
      <c r="A75" s="582"/>
      <c r="B75" s="501"/>
      <c r="C75" s="5"/>
      <c r="D75" s="5"/>
      <c r="E75" s="124"/>
      <c r="F75" s="125"/>
      <c r="G75" s="124"/>
      <c r="H75" s="125"/>
      <c r="I75" s="124"/>
      <c r="J75" s="5"/>
      <c r="K75" s="582"/>
      <c r="L75" s="502"/>
      <c r="M75" s="501"/>
      <c r="N75" s="125"/>
      <c r="O75" s="582"/>
      <c r="P75" s="501"/>
    </row>
    <row r="76" spans="1:16" ht="18" customHeight="1">
      <c r="A76" s="587" t="s">
        <v>253</v>
      </c>
      <c r="B76" s="587"/>
      <c r="C76" s="126"/>
      <c r="D76" s="126"/>
      <c r="E76" s="127" t="s">
        <v>254</v>
      </c>
      <c r="F76" s="126"/>
      <c r="G76" s="127" t="s">
        <v>255</v>
      </c>
      <c r="H76" s="126"/>
      <c r="I76" s="127" t="s">
        <v>256</v>
      </c>
      <c r="J76" s="126"/>
      <c r="K76" s="587" t="s">
        <v>254</v>
      </c>
      <c r="L76" s="587"/>
      <c r="M76" s="587"/>
      <c r="N76" s="126"/>
      <c r="O76" s="587" t="s">
        <v>255</v>
      </c>
      <c r="P76" s="587"/>
    </row>
    <row r="77" spans="1: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</sheetData>
  <mergeCells count="36">
    <mergeCell ref="M54:O54"/>
    <mergeCell ref="M23:O23"/>
    <mergeCell ref="M57:O57"/>
    <mergeCell ref="M63:O63"/>
    <mergeCell ref="M58:O58"/>
    <mergeCell ref="M59:O59"/>
    <mergeCell ref="M29:O29"/>
    <mergeCell ref="M39:O39"/>
    <mergeCell ref="M36:O36"/>
    <mergeCell ref="M55:O55"/>
    <mergeCell ref="M53:O53"/>
    <mergeCell ref="M56:O56"/>
    <mergeCell ref="M12:O12"/>
    <mergeCell ref="M13:O13"/>
    <mergeCell ref="M26:O26"/>
    <mergeCell ref="M48:O48"/>
    <mergeCell ref="M44:O44"/>
    <mergeCell ref="M43:O43"/>
    <mergeCell ref="M35:O35"/>
    <mergeCell ref="M16:O16"/>
    <mergeCell ref="M17:O17"/>
    <mergeCell ref="M20:O20"/>
    <mergeCell ref="K5:K6"/>
    <mergeCell ref="L5:L6"/>
    <mergeCell ref="B10:L10"/>
    <mergeCell ref="M5:O6"/>
    <mergeCell ref="D5:J6"/>
    <mergeCell ref="B5:C5"/>
    <mergeCell ref="B6:C6"/>
    <mergeCell ref="A73:P73"/>
    <mergeCell ref="O76:P76"/>
    <mergeCell ref="O75:P75"/>
    <mergeCell ref="A75:B75"/>
    <mergeCell ref="A76:B76"/>
    <mergeCell ref="K75:M75"/>
    <mergeCell ref="K76:M76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E968-EEBE-4115-BB90-21F6C09AAE06}">
  <sheetPr>
    <tabColor rgb="FFFFFF00"/>
    <pageSetUpPr fitToPage="1"/>
  </sheetPr>
  <dimension ref="A1:M512"/>
  <sheetViews>
    <sheetView tabSelected="1" view="pageBreakPreview" topLeftCell="A4" zoomScaleNormal="100" zoomScaleSheetLayoutView="100" workbookViewId="0">
      <selection activeCell="P58" sqref="P58"/>
    </sheetView>
  </sheetViews>
  <sheetFormatPr defaultColWidth="9.140625" defaultRowHeight="15"/>
  <cols>
    <col min="1" max="1" width="7.7109375" style="3" customWidth="1"/>
    <col min="2" max="2" width="10.7109375" style="3" customWidth="1"/>
    <col min="3" max="3" width="5.7109375" style="3" customWidth="1"/>
    <col min="4" max="4" width="22.7109375" style="3" customWidth="1"/>
    <col min="5" max="5" width="7.7109375" style="3" customWidth="1"/>
    <col min="6" max="6" width="22.7109375" style="3" customWidth="1"/>
    <col min="7" max="7" width="7.7109375" style="3" customWidth="1"/>
    <col min="8" max="8" width="9.7109375" style="3" customWidth="1"/>
    <col min="9" max="9" width="8.28515625" style="3" customWidth="1"/>
    <col min="10" max="10" width="11.85546875" style="3" customWidth="1"/>
    <col min="11" max="11" width="4.7109375" style="3" customWidth="1"/>
    <col min="12" max="12" width="7.7109375" style="3" customWidth="1"/>
    <col min="13" max="13" width="17.7109375" style="3" customWidth="1"/>
    <col min="14" max="16384" width="9.140625" style="3"/>
  </cols>
  <sheetData>
    <row r="1" spans="1:13" ht="30" customHeight="1" thickTop="1">
      <c r="A1" s="336" t="str">
        <f>+works!A1</f>
        <v>BID No. 022/MKLM/2021/2022</v>
      </c>
      <c r="B1" s="432"/>
      <c r="C1" s="432"/>
      <c r="D1" s="432"/>
      <c r="E1" s="432"/>
      <c r="F1" s="432"/>
      <c r="G1" s="432"/>
      <c r="H1" s="432"/>
      <c r="I1" s="433"/>
      <c r="J1" s="337" t="str">
        <f>+works!M1</f>
        <v>Date : 01/12/2021</v>
      </c>
      <c r="K1" s="434"/>
      <c r="L1" s="432"/>
      <c r="M1" s="435"/>
    </row>
    <row r="2" spans="1:13" ht="30" customHeight="1">
      <c r="A2" s="131" t="str">
        <f>+[1]works!A2</f>
        <v>Moses Kotane Local Municipality</v>
      </c>
      <c r="B2" s="436"/>
      <c r="C2" s="436"/>
      <c r="D2" s="436"/>
      <c r="E2" s="436"/>
      <c r="F2" s="436"/>
      <c r="G2" s="436"/>
      <c r="H2" s="335" t="str">
        <f>+works!J2</f>
        <v>Project No. :MKLM/RSP/21_04</v>
      </c>
      <c r="I2" s="437"/>
      <c r="J2" s="436"/>
      <c r="K2" s="436"/>
      <c r="L2" s="436"/>
      <c r="M2" s="438"/>
    </row>
    <row r="3" spans="1:13" ht="47.25" customHeight="1" thickBot="1">
      <c r="A3" s="617" t="str">
        <f>+works!A3</f>
        <v>SUPPLY AND INSTALLATION OF 215 VIDP TOILETS IN DISAKE THROUGH RURAL SANITATION PROGRAMME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9"/>
    </row>
    <row r="4" spans="1:13" ht="17.100000000000001" customHeight="1" thickTop="1" thickBot="1">
      <c r="A4" s="439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</row>
    <row r="5" spans="1:13" ht="26.1" customHeight="1" thickTop="1">
      <c r="A5" s="440" t="s">
        <v>168</v>
      </c>
      <c r="B5" s="441" t="s">
        <v>157</v>
      </c>
      <c r="C5" s="620" t="s">
        <v>169</v>
      </c>
      <c r="D5" s="621"/>
      <c r="E5" s="621"/>
      <c r="F5" s="621"/>
      <c r="G5" s="621"/>
      <c r="H5" s="621"/>
      <c r="I5" s="624" t="s">
        <v>170</v>
      </c>
      <c r="J5" s="626" t="s">
        <v>158</v>
      </c>
      <c r="K5" s="628" t="s">
        <v>171</v>
      </c>
      <c r="L5" s="621"/>
      <c r="M5" s="442" t="s">
        <v>172</v>
      </c>
    </row>
    <row r="6" spans="1:13" ht="26.1" customHeight="1" thickBot="1">
      <c r="A6" s="443" t="s">
        <v>173</v>
      </c>
      <c r="B6" s="444" t="s">
        <v>174</v>
      </c>
      <c r="C6" s="622"/>
      <c r="D6" s="623"/>
      <c r="E6" s="623"/>
      <c r="F6" s="623"/>
      <c r="G6" s="623"/>
      <c r="H6" s="623"/>
      <c r="I6" s="625"/>
      <c r="J6" s="627"/>
      <c r="K6" s="629"/>
      <c r="L6" s="623"/>
      <c r="M6" s="445" t="s">
        <v>5</v>
      </c>
    </row>
    <row r="7" spans="1:13" ht="30" customHeight="1" thickTop="1">
      <c r="A7" s="446"/>
      <c r="B7" s="447" t="s">
        <v>108</v>
      </c>
      <c r="C7" s="448" t="s">
        <v>243</v>
      </c>
      <c r="D7" s="448"/>
      <c r="E7" s="448"/>
      <c r="F7" s="448"/>
      <c r="G7" s="448"/>
      <c r="H7" s="448"/>
      <c r="I7" s="449"/>
      <c r="J7" s="449"/>
      <c r="K7" s="449"/>
      <c r="L7" s="449"/>
      <c r="M7" s="450"/>
    </row>
    <row r="8" spans="1:13" ht="27.95" customHeight="1">
      <c r="A8" s="446"/>
      <c r="B8" s="447" t="s">
        <v>175</v>
      </c>
      <c r="C8" s="448" t="s">
        <v>251</v>
      </c>
      <c r="D8" s="448"/>
      <c r="E8" s="448"/>
      <c r="F8" s="448"/>
      <c r="G8" s="448"/>
      <c r="H8" s="448"/>
      <c r="I8" s="449"/>
      <c r="J8" s="449"/>
      <c r="K8" s="449"/>
      <c r="L8" s="449"/>
      <c r="M8" s="450"/>
    </row>
    <row r="9" spans="1:13" ht="17.100000000000001" customHeight="1" thickBot="1">
      <c r="A9" s="451"/>
      <c r="B9" s="452"/>
      <c r="C9" s="453"/>
      <c r="D9" s="453"/>
      <c r="E9" s="453"/>
      <c r="F9" s="453"/>
      <c r="G9" s="453"/>
      <c r="H9" s="453"/>
      <c r="I9" s="454"/>
      <c r="J9" s="454"/>
      <c r="K9" s="454"/>
      <c r="L9" s="454"/>
      <c r="M9" s="455"/>
    </row>
    <row r="10" spans="1:13" ht="24.95" customHeight="1" thickTop="1" thickBot="1">
      <c r="A10" s="456"/>
      <c r="B10" s="630">
        <f>+[1]ohs2!A78</f>
        <v>0</v>
      </c>
      <c r="C10" s="630"/>
      <c r="D10" s="630"/>
      <c r="E10" s="630"/>
      <c r="F10" s="630"/>
      <c r="G10" s="630"/>
      <c r="H10" s="630"/>
      <c r="I10" s="630"/>
      <c r="J10" s="630"/>
      <c r="K10" s="457"/>
      <c r="L10" s="457"/>
      <c r="M10" s="458"/>
    </row>
    <row r="11" spans="1:13" ht="17.100000000000001" customHeight="1">
      <c r="A11" s="459"/>
      <c r="B11" s="57"/>
      <c r="C11" s="57"/>
      <c r="D11" s="68"/>
      <c r="E11" s="68"/>
      <c r="F11" s="68"/>
      <c r="G11" s="68"/>
      <c r="H11" s="68"/>
      <c r="I11" s="460"/>
      <c r="J11" s="461"/>
      <c r="K11" s="462"/>
      <c r="L11" s="463"/>
      <c r="M11" s="464"/>
    </row>
    <row r="12" spans="1:13" ht="17.100000000000001" customHeight="1">
      <c r="A12" s="465" t="s">
        <v>497</v>
      </c>
      <c r="B12" s="59"/>
      <c r="C12" s="59" t="s">
        <v>498</v>
      </c>
      <c r="D12" s="69"/>
      <c r="E12" s="69"/>
      <c r="F12" s="69"/>
      <c r="G12" s="69"/>
      <c r="H12" s="69"/>
      <c r="I12" s="466" t="s">
        <v>182</v>
      </c>
      <c r="J12" s="467">
        <v>1</v>
      </c>
      <c r="K12" s="609"/>
      <c r="L12" s="616"/>
      <c r="M12" s="468"/>
    </row>
    <row r="13" spans="1:13" ht="17.100000000000001" customHeight="1">
      <c r="A13" s="465" t="s">
        <v>499</v>
      </c>
      <c r="B13" s="59"/>
      <c r="C13" s="59" t="s">
        <v>500</v>
      </c>
      <c r="D13" s="69"/>
      <c r="E13" s="69"/>
      <c r="F13" s="69"/>
      <c r="G13" s="69"/>
      <c r="H13" s="69"/>
      <c r="I13" s="466" t="s">
        <v>182</v>
      </c>
      <c r="J13" s="467">
        <v>1</v>
      </c>
      <c r="K13" s="609"/>
      <c r="L13" s="616"/>
      <c r="M13" s="468"/>
    </row>
    <row r="14" spans="1:13" ht="17.100000000000001" customHeight="1">
      <c r="A14" s="465" t="s">
        <v>501</v>
      </c>
      <c r="B14" s="59"/>
      <c r="C14" s="59" t="s">
        <v>502</v>
      </c>
      <c r="D14" s="69"/>
      <c r="E14" s="69"/>
      <c r="F14" s="69"/>
      <c r="G14" s="69"/>
      <c r="H14" s="69"/>
      <c r="I14" s="466" t="s">
        <v>187</v>
      </c>
      <c r="J14" s="467">
        <v>2</v>
      </c>
      <c r="K14" s="614"/>
      <c r="L14" s="615"/>
      <c r="M14" s="468"/>
    </row>
    <row r="15" spans="1:13" ht="17.100000000000001" customHeight="1">
      <c r="A15" s="465" t="s">
        <v>503</v>
      </c>
      <c r="B15" s="59"/>
      <c r="C15" s="59" t="s">
        <v>504</v>
      </c>
      <c r="D15" s="69"/>
      <c r="E15" s="69"/>
      <c r="F15" s="69"/>
      <c r="G15" s="69"/>
      <c r="H15" s="69"/>
      <c r="I15" s="466" t="s">
        <v>182</v>
      </c>
      <c r="J15" s="467">
        <v>1</v>
      </c>
      <c r="K15" s="614"/>
      <c r="L15" s="615"/>
      <c r="M15" s="468"/>
    </row>
    <row r="16" spans="1:13" ht="17.100000000000001" customHeight="1">
      <c r="A16" s="465" t="s">
        <v>505</v>
      </c>
      <c r="B16" s="59"/>
      <c r="C16" s="59" t="s">
        <v>506</v>
      </c>
      <c r="D16" s="69"/>
      <c r="E16" s="69"/>
      <c r="F16" s="69"/>
      <c r="G16" s="69"/>
      <c r="H16" s="69"/>
      <c r="I16" s="466" t="s">
        <v>182</v>
      </c>
      <c r="J16" s="467">
        <v>1</v>
      </c>
      <c r="K16" s="609"/>
      <c r="L16" s="616"/>
      <c r="M16" s="468"/>
    </row>
    <row r="17" spans="1:13" ht="17.100000000000001" customHeight="1">
      <c r="A17" s="465" t="s">
        <v>507</v>
      </c>
      <c r="B17" s="59"/>
      <c r="C17" s="59" t="s">
        <v>508</v>
      </c>
      <c r="D17" s="69"/>
      <c r="E17" s="69"/>
      <c r="F17" s="69"/>
      <c r="G17" s="69"/>
      <c r="H17" s="69"/>
      <c r="I17" s="466" t="s">
        <v>187</v>
      </c>
      <c r="J17" s="467">
        <v>1</v>
      </c>
      <c r="K17" s="609"/>
      <c r="L17" s="616"/>
      <c r="M17" s="468"/>
    </row>
    <row r="18" spans="1:13" ht="17.100000000000001" customHeight="1">
      <c r="A18" s="465" t="s">
        <v>509</v>
      </c>
      <c r="B18" s="59"/>
      <c r="C18" s="59" t="s">
        <v>510</v>
      </c>
      <c r="D18" s="69"/>
      <c r="E18" s="69"/>
      <c r="F18" s="69"/>
      <c r="G18" s="69"/>
      <c r="H18" s="69"/>
      <c r="I18" s="466" t="s">
        <v>187</v>
      </c>
      <c r="J18" s="467">
        <v>1</v>
      </c>
      <c r="K18" s="614"/>
      <c r="L18" s="615"/>
      <c r="M18" s="468"/>
    </row>
    <row r="19" spans="1:13" ht="17.100000000000001" customHeight="1">
      <c r="A19" s="465" t="s">
        <v>511</v>
      </c>
      <c r="B19" s="59"/>
      <c r="C19" s="59" t="s">
        <v>512</v>
      </c>
      <c r="D19" s="69"/>
      <c r="E19" s="69"/>
      <c r="F19" s="69"/>
      <c r="G19" s="69"/>
      <c r="H19" s="69"/>
      <c r="I19" s="466" t="s">
        <v>187</v>
      </c>
      <c r="J19" s="467">
        <v>1</v>
      </c>
      <c r="K19" s="614"/>
      <c r="L19" s="615"/>
      <c r="M19" s="468"/>
    </row>
    <row r="20" spans="1:13" ht="17.100000000000001" customHeight="1">
      <c r="A20" s="465"/>
      <c r="B20" s="59"/>
      <c r="C20" s="59"/>
      <c r="D20" s="69"/>
      <c r="E20" s="69"/>
      <c r="F20" s="69"/>
      <c r="G20" s="69"/>
      <c r="H20" s="69"/>
      <c r="I20" s="466"/>
      <c r="J20" s="467"/>
      <c r="K20" s="609"/>
      <c r="L20" s="616"/>
      <c r="M20" s="468"/>
    </row>
    <row r="21" spans="1:13" ht="17.100000000000001" customHeight="1">
      <c r="A21" s="465"/>
      <c r="B21" s="59"/>
      <c r="C21" s="59"/>
      <c r="D21" s="69"/>
      <c r="E21" s="69"/>
      <c r="F21" s="69"/>
      <c r="G21" s="69"/>
      <c r="H21" s="69"/>
      <c r="I21" s="466"/>
      <c r="J21" s="467"/>
      <c r="K21" s="469"/>
      <c r="L21" s="470"/>
      <c r="M21" s="468"/>
    </row>
    <row r="22" spans="1:13" ht="17.100000000000001" customHeight="1">
      <c r="A22" s="465"/>
      <c r="B22" s="59"/>
      <c r="C22" s="59"/>
      <c r="D22" s="69"/>
      <c r="E22" s="69"/>
      <c r="F22" s="69"/>
      <c r="G22" s="69"/>
      <c r="H22" s="69"/>
      <c r="I22" s="466"/>
      <c r="J22" s="467"/>
      <c r="K22" s="469"/>
      <c r="L22" s="470"/>
      <c r="M22" s="468"/>
    </row>
    <row r="23" spans="1:13" ht="17.100000000000001" customHeight="1">
      <c r="A23" s="465"/>
      <c r="B23" s="59"/>
      <c r="C23" s="59"/>
      <c r="D23" s="69"/>
      <c r="E23" s="69"/>
      <c r="F23" s="69"/>
      <c r="G23" s="69"/>
      <c r="H23" s="69"/>
      <c r="I23" s="466"/>
      <c r="J23" s="467"/>
      <c r="K23" s="609"/>
      <c r="L23" s="616"/>
      <c r="M23" s="468"/>
    </row>
    <row r="24" spans="1:13" ht="17.100000000000001" customHeight="1">
      <c r="A24" s="465"/>
      <c r="B24" s="59"/>
      <c r="C24" s="59"/>
      <c r="D24" s="69"/>
      <c r="E24" s="69"/>
      <c r="F24" s="69"/>
      <c r="G24" s="69"/>
      <c r="H24" s="69"/>
      <c r="I24" s="466"/>
      <c r="J24" s="467"/>
      <c r="K24" s="469"/>
      <c r="L24" s="470"/>
      <c r="M24" s="468"/>
    </row>
    <row r="25" spans="1:13" ht="17.100000000000001" customHeight="1">
      <c r="A25" s="465"/>
      <c r="B25" s="59"/>
      <c r="C25" s="59"/>
      <c r="D25" s="69"/>
      <c r="E25" s="69"/>
      <c r="F25" s="69"/>
      <c r="G25" s="69"/>
      <c r="H25" s="69"/>
      <c r="I25" s="466"/>
      <c r="J25" s="467"/>
      <c r="K25" s="469"/>
      <c r="L25" s="470"/>
      <c r="M25" s="468"/>
    </row>
    <row r="26" spans="1:13" ht="17.100000000000001" customHeight="1">
      <c r="A26" s="465"/>
      <c r="B26" s="59"/>
      <c r="C26" s="59"/>
      <c r="D26" s="69"/>
      <c r="E26" s="69"/>
      <c r="F26" s="69"/>
      <c r="G26" s="69"/>
      <c r="H26" s="69"/>
      <c r="I26" s="466"/>
      <c r="J26" s="467"/>
      <c r="K26" s="609"/>
      <c r="L26" s="616"/>
      <c r="M26" s="468"/>
    </row>
    <row r="27" spans="1:13" ht="17.100000000000001" customHeight="1">
      <c r="A27" s="465"/>
      <c r="B27" s="59"/>
      <c r="C27" s="59"/>
      <c r="D27" s="69"/>
      <c r="E27" s="69"/>
      <c r="F27" s="69"/>
      <c r="G27" s="69"/>
      <c r="H27" s="69"/>
      <c r="I27" s="466"/>
      <c r="J27" s="467"/>
      <c r="K27" s="469"/>
      <c r="L27" s="470"/>
      <c r="M27" s="468"/>
    </row>
    <row r="28" spans="1:13" ht="17.100000000000001" customHeight="1">
      <c r="A28" s="465"/>
      <c r="B28" s="59"/>
      <c r="C28" s="59"/>
      <c r="D28" s="69"/>
      <c r="E28" s="69"/>
      <c r="F28" s="69"/>
      <c r="G28" s="69"/>
      <c r="H28" s="69"/>
      <c r="I28" s="466"/>
      <c r="J28" s="467"/>
      <c r="K28" s="469"/>
      <c r="L28" s="470"/>
      <c r="M28" s="468"/>
    </row>
    <row r="29" spans="1:13" ht="17.100000000000001" customHeight="1">
      <c r="A29" s="471"/>
      <c r="B29" s="66"/>
      <c r="C29" s="59"/>
      <c r="D29" s="69"/>
      <c r="E29" s="69"/>
      <c r="F29" s="69"/>
      <c r="G29" s="69"/>
      <c r="H29" s="69"/>
      <c r="I29" s="466"/>
      <c r="J29" s="467"/>
      <c r="K29" s="609"/>
      <c r="L29" s="616"/>
      <c r="M29" s="468"/>
    </row>
    <row r="30" spans="1:13" ht="17.100000000000001" customHeight="1">
      <c r="A30" s="471"/>
      <c r="B30" s="66"/>
      <c r="C30" s="59"/>
      <c r="D30" s="69"/>
      <c r="E30" s="69"/>
      <c r="F30" s="69"/>
      <c r="G30" s="69"/>
      <c r="H30" s="69"/>
      <c r="I30" s="466"/>
      <c r="J30" s="467"/>
      <c r="K30" s="472"/>
      <c r="L30" s="473"/>
      <c r="M30" s="474"/>
    </row>
    <row r="31" spans="1:13" ht="17.100000000000001" customHeight="1">
      <c r="A31" s="471"/>
      <c r="B31" s="66"/>
      <c r="C31" s="59"/>
      <c r="D31" s="69"/>
      <c r="E31" s="69"/>
      <c r="F31" s="69"/>
      <c r="G31" s="69"/>
      <c r="H31" s="69"/>
      <c r="I31" s="466"/>
      <c r="J31" s="467"/>
      <c r="K31" s="472"/>
      <c r="L31" s="473"/>
      <c r="M31" s="474"/>
    </row>
    <row r="32" spans="1:13" ht="17.100000000000001" customHeight="1">
      <c r="A32" s="465"/>
      <c r="B32" s="59"/>
      <c r="C32" s="61"/>
      <c r="D32" s="70"/>
      <c r="E32" s="70"/>
      <c r="F32" s="70"/>
      <c r="G32" s="70"/>
      <c r="H32" s="70"/>
      <c r="I32" s="466"/>
      <c r="J32" s="467"/>
      <c r="K32" s="469"/>
      <c r="L32" s="470"/>
      <c r="M32" s="468"/>
    </row>
    <row r="33" spans="1:13" ht="17.100000000000001" customHeight="1">
      <c r="A33" s="465"/>
      <c r="B33" s="59"/>
      <c r="C33" s="61"/>
      <c r="D33" s="70"/>
      <c r="E33" s="70"/>
      <c r="F33" s="70"/>
      <c r="G33" s="70"/>
      <c r="H33" s="70"/>
      <c r="I33" s="466"/>
      <c r="J33" s="467"/>
      <c r="K33" s="469"/>
      <c r="L33" s="470"/>
      <c r="M33" s="468"/>
    </row>
    <row r="34" spans="1:13" ht="17.100000000000001" customHeight="1">
      <c r="A34" s="465"/>
      <c r="B34" s="59"/>
      <c r="C34" s="59"/>
      <c r="D34" s="69"/>
      <c r="E34" s="69"/>
      <c r="F34" s="69"/>
      <c r="G34" s="69"/>
      <c r="H34" s="69"/>
      <c r="I34" s="466"/>
      <c r="J34" s="467"/>
      <c r="K34" s="469"/>
      <c r="L34" s="470"/>
      <c r="M34" s="468"/>
    </row>
    <row r="35" spans="1:13" ht="17.100000000000001" customHeight="1">
      <c r="A35" s="465"/>
      <c r="B35" s="59"/>
      <c r="C35" s="59"/>
      <c r="D35" s="69"/>
      <c r="E35" s="69"/>
      <c r="F35" s="69"/>
      <c r="G35" s="69"/>
      <c r="H35" s="69"/>
      <c r="I35" s="466"/>
      <c r="J35" s="467"/>
      <c r="K35" s="609"/>
      <c r="L35" s="616"/>
      <c r="M35" s="468"/>
    </row>
    <row r="36" spans="1:13" ht="17.100000000000001" customHeight="1">
      <c r="A36" s="465"/>
      <c r="B36" s="59"/>
      <c r="C36" s="59"/>
      <c r="D36" s="69"/>
      <c r="E36" s="69"/>
      <c r="F36" s="69"/>
      <c r="G36" s="69"/>
      <c r="H36" s="69"/>
      <c r="I36" s="466"/>
      <c r="J36" s="467"/>
      <c r="K36" s="609"/>
      <c r="L36" s="616"/>
      <c r="M36" s="468"/>
    </row>
    <row r="37" spans="1:13" ht="17.100000000000001" customHeight="1">
      <c r="A37" s="465"/>
      <c r="B37" s="59"/>
      <c r="C37" s="59"/>
      <c r="D37" s="69"/>
      <c r="E37" s="69"/>
      <c r="F37" s="69"/>
      <c r="G37" s="69"/>
      <c r="H37" s="69"/>
      <c r="I37" s="466"/>
      <c r="J37" s="467"/>
      <c r="K37" s="469"/>
      <c r="L37" s="470"/>
      <c r="M37" s="475"/>
    </row>
    <row r="38" spans="1:13" ht="17.100000000000001" customHeight="1">
      <c r="A38" s="465"/>
      <c r="B38" s="59"/>
      <c r="C38" s="59"/>
      <c r="D38" s="69"/>
      <c r="E38" s="69"/>
      <c r="F38" s="69"/>
      <c r="G38" s="69"/>
      <c r="H38" s="69"/>
      <c r="I38" s="466"/>
      <c r="J38" s="467"/>
      <c r="K38" s="609"/>
      <c r="L38" s="616"/>
      <c r="M38" s="468"/>
    </row>
    <row r="39" spans="1:13" ht="17.100000000000001" customHeight="1">
      <c r="A39" s="465"/>
      <c r="B39" s="59"/>
      <c r="C39" s="59"/>
      <c r="D39" s="69"/>
      <c r="E39" s="69"/>
      <c r="F39" s="69"/>
      <c r="G39" s="69"/>
      <c r="H39" s="69"/>
      <c r="I39" s="466"/>
      <c r="J39" s="467"/>
      <c r="K39" s="609"/>
      <c r="L39" s="610"/>
      <c r="M39" s="468"/>
    </row>
    <row r="40" spans="1:13" ht="17.100000000000001" customHeight="1">
      <c r="A40" s="465"/>
      <c r="B40" s="59"/>
      <c r="C40" s="59"/>
      <c r="D40" s="69"/>
      <c r="E40" s="69"/>
      <c r="F40" s="69"/>
      <c r="G40" s="69"/>
      <c r="H40" s="69"/>
      <c r="I40" s="466"/>
      <c r="J40" s="467"/>
      <c r="K40" s="609"/>
      <c r="L40" s="610"/>
      <c r="M40" s="468"/>
    </row>
    <row r="41" spans="1:13" ht="17.100000000000001" customHeight="1">
      <c r="A41" s="465"/>
      <c r="B41" s="59"/>
      <c r="C41" s="59"/>
      <c r="D41" s="69"/>
      <c r="E41" s="69"/>
      <c r="F41" s="69"/>
      <c r="G41" s="69"/>
      <c r="H41" s="69"/>
      <c r="I41" s="466"/>
      <c r="J41" s="467"/>
      <c r="K41" s="496"/>
      <c r="L41" s="497"/>
      <c r="M41" s="468"/>
    </row>
    <row r="42" spans="1:13" ht="17.100000000000001" customHeight="1">
      <c r="A42" s="465"/>
      <c r="B42" s="59"/>
      <c r="C42" s="59"/>
      <c r="D42" s="69"/>
      <c r="E42" s="69"/>
      <c r="F42" s="69"/>
      <c r="G42" s="69"/>
      <c r="H42" s="69"/>
      <c r="I42" s="466"/>
      <c r="J42" s="467"/>
      <c r="K42" s="496"/>
      <c r="L42" s="497"/>
      <c r="M42" s="468"/>
    </row>
    <row r="43" spans="1:13" ht="17.100000000000001" customHeight="1">
      <c r="A43" s="465"/>
      <c r="B43" s="59"/>
      <c r="C43" s="59"/>
      <c r="D43" s="69"/>
      <c r="E43" s="69"/>
      <c r="F43" s="69"/>
      <c r="G43" s="69"/>
      <c r="H43" s="69"/>
      <c r="I43" s="466"/>
      <c r="J43" s="467"/>
      <c r="K43" s="496"/>
      <c r="L43" s="497"/>
      <c r="M43" s="468"/>
    </row>
    <row r="44" spans="1:13" ht="17.100000000000001" customHeight="1">
      <c r="A44" s="465"/>
      <c r="B44" s="59"/>
      <c r="C44" s="59"/>
      <c r="D44" s="69"/>
      <c r="E44" s="69"/>
      <c r="F44" s="69"/>
      <c r="G44" s="69"/>
      <c r="H44" s="69"/>
      <c r="I44" s="466"/>
      <c r="J44" s="467"/>
      <c r="K44" s="496"/>
      <c r="L44" s="497"/>
      <c r="M44" s="468"/>
    </row>
    <row r="45" spans="1:13" ht="17.100000000000001" customHeight="1">
      <c r="A45" s="465"/>
      <c r="B45" s="59"/>
      <c r="C45" s="59"/>
      <c r="D45" s="69"/>
      <c r="E45" s="69"/>
      <c r="F45" s="69"/>
      <c r="G45" s="69"/>
      <c r="H45" s="69"/>
      <c r="I45" s="466"/>
      <c r="J45" s="467"/>
      <c r="K45" s="496"/>
      <c r="L45" s="497"/>
      <c r="M45" s="468"/>
    </row>
    <row r="46" spans="1:13" ht="17.100000000000001" customHeight="1">
      <c r="A46" s="465"/>
      <c r="B46" s="59"/>
      <c r="C46" s="59"/>
      <c r="D46" s="69"/>
      <c r="E46" s="69"/>
      <c r="F46" s="69"/>
      <c r="G46" s="69"/>
      <c r="H46" s="69"/>
      <c r="I46" s="466"/>
      <c r="J46" s="467"/>
      <c r="K46" s="496"/>
      <c r="L46" s="497"/>
      <c r="M46" s="468"/>
    </row>
    <row r="47" spans="1:13" ht="17.100000000000001" customHeight="1">
      <c r="A47" s="465"/>
      <c r="B47" s="59"/>
      <c r="C47" s="59"/>
      <c r="D47" s="69"/>
      <c r="E47" s="69"/>
      <c r="F47" s="69"/>
      <c r="G47" s="69"/>
      <c r="H47" s="69"/>
      <c r="I47" s="466"/>
      <c r="J47" s="467"/>
      <c r="K47" s="496"/>
      <c r="L47" s="497"/>
      <c r="M47" s="468"/>
    </row>
    <row r="48" spans="1:13" ht="17.100000000000001" customHeight="1">
      <c r="A48" s="465"/>
      <c r="B48" s="59"/>
      <c r="C48" s="59"/>
      <c r="D48" s="69"/>
      <c r="E48" s="69"/>
      <c r="F48" s="69"/>
      <c r="G48" s="69"/>
      <c r="H48" s="69"/>
      <c r="I48" s="466"/>
      <c r="J48" s="467"/>
      <c r="K48" s="496"/>
      <c r="L48" s="497"/>
      <c r="M48" s="468"/>
    </row>
    <row r="49" spans="1:13" ht="17.100000000000001" customHeight="1">
      <c r="A49" s="465"/>
      <c r="B49" s="59"/>
      <c r="C49" s="59"/>
      <c r="D49" s="69"/>
      <c r="E49" s="69"/>
      <c r="F49" s="69"/>
      <c r="G49" s="69"/>
      <c r="H49" s="69"/>
      <c r="I49" s="466"/>
      <c r="J49" s="467"/>
      <c r="K49" s="609"/>
      <c r="L49" s="610"/>
      <c r="M49" s="468"/>
    </row>
    <row r="50" spans="1:13" ht="17.100000000000001" customHeight="1">
      <c r="A50" s="465"/>
      <c r="B50" s="59"/>
      <c r="C50" s="59"/>
      <c r="D50" s="69"/>
      <c r="E50" s="69"/>
      <c r="F50" s="69"/>
      <c r="G50" s="69"/>
      <c r="H50" s="69"/>
      <c r="I50" s="466"/>
      <c r="J50" s="467"/>
      <c r="K50" s="609"/>
      <c r="L50" s="610"/>
      <c r="M50" s="468"/>
    </row>
    <row r="51" spans="1:13" ht="17.100000000000001" customHeight="1">
      <c r="A51" s="465"/>
      <c r="B51" s="59"/>
      <c r="C51" s="59"/>
      <c r="D51" s="69"/>
      <c r="E51" s="69"/>
      <c r="F51" s="69"/>
      <c r="G51" s="69"/>
      <c r="H51" s="69"/>
      <c r="I51" s="466"/>
      <c r="J51" s="467"/>
      <c r="K51" s="609"/>
      <c r="L51" s="610"/>
      <c r="M51" s="468"/>
    </row>
    <row r="52" spans="1:13" ht="17.100000000000001" customHeight="1">
      <c r="A52" s="465"/>
      <c r="B52" s="66"/>
      <c r="C52" s="66"/>
      <c r="D52" s="73"/>
      <c r="E52" s="73"/>
      <c r="F52" s="73"/>
      <c r="G52" s="73"/>
      <c r="H52" s="73"/>
      <c r="I52" s="476"/>
      <c r="J52" s="477"/>
      <c r="K52" s="472"/>
      <c r="L52" s="478"/>
      <c r="M52" s="479"/>
    </row>
    <row r="53" spans="1:13" ht="17.100000000000001" customHeight="1">
      <c r="A53" s="471"/>
      <c r="B53" s="66"/>
      <c r="C53" s="66"/>
      <c r="D53" s="73"/>
      <c r="E53" s="73"/>
      <c r="F53" s="73"/>
      <c r="G53" s="73"/>
      <c r="H53" s="73"/>
      <c r="I53" s="466"/>
      <c r="J53" s="477"/>
      <c r="K53" s="472"/>
      <c r="L53" s="478"/>
      <c r="M53" s="479"/>
    </row>
    <row r="54" spans="1:13" ht="17.100000000000001" customHeight="1">
      <c r="A54" s="465"/>
      <c r="B54" s="66"/>
      <c r="C54" s="66"/>
      <c r="D54" s="73"/>
      <c r="E54" s="73"/>
      <c r="F54" s="73"/>
      <c r="G54" s="73"/>
      <c r="H54" s="73"/>
      <c r="I54" s="466"/>
      <c r="J54" s="477"/>
      <c r="K54" s="472"/>
      <c r="L54" s="478"/>
      <c r="M54" s="480"/>
    </row>
    <row r="55" spans="1:13" ht="17.100000000000001" customHeight="1">
      <c r="A55" s="471"/>
      <c r="B55" s="66"/>
      <c r="C55" s="66"/>
      <c r="D55" s="73"/>
      <c r="E55" s="73"/>
      <c r="F55" s="73"/>
      <c r="G55" s="73"/>
      <c r="H55" s="73"/>
      <c r="I55" s="466"/>
      <c r="J55" s="477"/>
      <c r="K55" s="481"/>
      <c r="L55" s="482"/>
      <c r="M55" s="479"/>
    </row>
    <row r="56" spans="1:13" ht="17.100000000000001" customHeight="1">
      <c r="A56" s="471"/>
      <c r="B56" s="66"/>
      <c r="C56" s="66"/>
      <c r="D56" s="73"/>
      <c r="E56" s="73"/>
      <c r="F56" s="73"/>
      <c r="G56" s="73"/>
      <c r="H56" s="73"/>
      <c r="I56" s="466"/>
      <c r="J56" s="477"/>
      <c r="K56" s="481"/>
      <c r="L56" s="482"/>
      <c r="M56" s="479"/>
    </row>
    <row r="57" spans="1:13" ht="17.100000000000001" customHeight="1" thickBot="1">
      <c r="A57" s="471"/>
      <c r="B57" s="160"/>
      <c r="C57" s="160"/>
      <c r="D57" s="161"/>
      <c r="E57" s="161"/>
      <c r="F57" s="161"/>
      <c r="G57" s="161"/>
      <c r="H57" s="161"/>
      <c r="I57" s="483"/>
      <c r="J57" s="484"/>
      <c r="K57" s="485"/>
      <c r="L57" s="486"/>
      <c r="M57" s="479"/>
    </row>
    <row r="58" spans="1:13" ht="36" customHeight="1" thickTop="1" thickBot="1">
      <c r="A58" s="34" t="s">
        <v>150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8"/>
    </row>
    <row r="59" spans="1:13" ht="17.100000000000001" customHeight="1" thickTop="1" thickBot="1">
      <c r="A59" s="449"/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</row>
    <row r="60" spans="1:13" ht="36" customHeight="1" thickTop="1" thickBot="1">
      <c r="A60" s="516">
        <f>+[1]ohs!A78+2</f>
        <v>129</v>
      </c>
      <c r="B60" s="517"/>
      <c r="C60" s="517"/>
      <c r="D60" s="517"/>
      <c r="E60" s="517"/>
      <c r="F60" s="517"/>
      <c r="G60" s="517"/>
      <c r="H60" s="517"/>
      <c r="I60" s="517"/>
      <c r="J60" s="517"/>
      <c r="K60" s="517"/>
      <c r="L60" s="517"/>
      <c r="M60" s="518"/>
    </row>
    <row r="61" spans="1:13" ht="16.5" thickTop="1">
      <c r="A61" s="48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39.950000000000003" customHeight="1">
      <c r="A62" s="582"/>
      <c r="B62" s="611"/>
      <c r="C62" s="5"/>
      <c r="D62" s="124"/>
      <c r="E62" s="5"/>
      <c r="F62" s="124"/>
      <c r="G62" s="5"/>
      <c r="H62" s="493"/>
      <c r="I62" s="494"/>
      <c r="J62" s="495"/>
      <c r="K62" s="492"/>
      <c r="L62" s="493"/>
      <c r="M62" s="495"/>
    </row>
    <row r="63" spans="1:13" ht="18" customHeight="1">
      <c r="A63" s="612" t="s">
        <v>253</v>
      </c>
      <c r="B63" s="612"/>
      <c r="C63" s="490"/>
      <c r="D63" s="491" t="s">
        <v>254</v>
      </c>
      <c r="E63" s="490"/>
      <c r="F63" s="491" t="s">
        <v>255</v>
      </c>
      <c r="G63" s="490"/>
      <c r="H63" s="613" t="s">
        <v>256</v>
      </c>
      <c r="I63" s="613"/>
      <c r="J63" s="613"/>
      <c r="K63" s="490"/>
      <c r="L63" s="490"/>
      <c r="M63" s="491" t="s">
        <v>254</v>
      </c>
    </row>
    <row r="64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</sheetData>
  <mergeCells count="30">
    <mergeCell ref="K17:L17"/>
    <mergeCell ref="A3:M3"/>
    <mergeCell ref="C5:H6"/>
    <mergeCell ref="I5:I6"/>
    <mergeCell ref="J5:J6"/>
    <mergeCell ref="K5:L6"/>
    <mergeCell ref="B10:J10"/>
    <mergeCell ref="K12:L12"/>
    <mergeCell ref="K13:L13"/>
    <mergeCell ref="K14:L14"/>
    <mergeCell ref="K15:L15"/>
    <mergeCell ref="K16:L16"/>
    <mergeCell ref="K49:L49"/>
    <mergeCell ref="K18:L18"/>
    <mergeCell ref="K19:L19"/>
    <mergeCell ref="K20:L20"/>
    <mergeCell ref="K23:L23"/>
    <mergeCell ref="K26:L26"/>
    <mergeCell ref="K29:L29"/>
    <mergeCell ref="K35:L35"/>
    <mergeCell ref="K36:L36"/>
    <mergeCell ref="K38:L38"/>
    <mergeCell ref="K39:L39"/>
    <mergeCell ref="K40:L40"/>
    <mergeCell ref="K50:L50"/>
    <mergeCell ref="K51:L51"/>
    <mergeCell ref="A60:M60"/>
    <mergeCell ref="A62:B62"/>
    <mergeCell ref="A63:B63"/>
    <mergeCell ref="H63:J6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forewords</vt:lpstr>
      <vt:lpstr>works</vt:lpstr>
      <vt:lpstr>pg1</vt:lpstr>
      <vt:lpstr>pg2</vt:lpstr>
      <vt:lpstr>pit1</vt:lpstr>
      <vt:lpstr>top structure</vt:lpstr>
      <vt:lpstr>ohs</vt:lpstr>
      <vt:lpstr>ohs2</vt:lpstr>
      <vt:lpstr>ohs3</vt:lpstr>
      <vt:lpstr>Summary</vt:lpstr>
      <vt:lpstr>ohs!Print_Area</vt:lpstr>
      <vt:lpstr>'ohs2'!Print_Area</vt:lpstr>
      <vt:lpstr>'pg1'!Print_Area</vt:lpstr>
      <vt:lpstr>'pg2'!Print_Area</vt:lpstr>
      <vt:lpstr>'pit1'!Print_Area</vt:lpstr>
      <vt:lpstr>Summary!Print_Area</vt:lpstr>
      <vt:lpstr>'top structure'!Print_Area</vt:lpstr>
      <vt:lpstr>forewords!Print_Titles</vt:lpstr>
    </vt:vector>
  </TitlesOfParts>
  <Company>Ernst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Rakumakwe</dc:creator>
  <cp:lastModifiedBy>Khumo</cp:lastModifiedBy>
  <cp:lastPrinted>2021-12-02T09:26:29Z</cp:lastPrinted>
  <dcterms:created xsi:type="dcterms:W3CDTF">2000-11-15T14:41:12Z</dcterms:created>
  <dcterms:modified xsi:type="dcterms:W3CDTF">2021-12-06T07:49:59Z</dcterms:modified>
</cp:coreProperties>
</file>