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SLetsholo\Desktop\SPECIFICATIONS\SPECIFICATION 2022-2023\Bill of quantities\"/>
    </mc:Choice>
  </mc:AlternateContent>
  <bookViews>
    <workbookView xWindow="0" yWindow="0" windowWidth="24000" windowHeight="9435"/>
  </bookViews>
  <sheets>
    <sheet name="BILL" sheetId="7" r:id="rId1"/>
    <sheet name="BILL 2" sheetId="8" r:id="rId2"/>
    <sheet name="BILL 3" sheetId="9" r:id="rId3"/>
    <sheet name="BILL 4" sheetId="10" r:id="rId4"/>
    <sheet name="BILL 5" sheetId="11" r:id="rId5"/>
    <sheet name="SUMMARY" sheetId="12"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 i="11" l="1"/>
  <c r="E28" i="11" s="1"/>
  <c r="I28" i="11" s="1"/>
  <c r="I36" i="11" s="1"/>
  <c r="E17" i="12" s="1"/>
  <c r="I3" i="10"/>
  <c r="E40" i="10" s="1"/>
  <c r="I2" i="9"/>
  <c r="E14" i="9" s="1"/>
  <c r="I2" i="8"/>
  <c r="E16" i="8" s="1"/>
  <c r="I22" i="9"/>
  <c r="E11" i="12" s="1"/>
  <c r="I43" i="10"/>
  <c r="E14" i="12" s="1"/>
  <c r="I33" i="8"/>
  <c r="E8" i="12" s="1"/>
  <c r="I36" i="7"/>
  <c r="E5" i="12" s="1"/>
  <c r="E19" i="12" l="1"/>
  <c r="E9" i="10"/>
  <c r="E10" i="9"/>
  <c r="E13" i="10"/>
  <c r="E23" i="10"/>
  <c r="E6" i="8"/>
  <c r="E10" i="8"/>
  <c r="E27" i="10"/>
  <c r="E14" i="8"/>
  <c r="E21" i="12"/>
  <c r="E23" i="12" s="1"/>
  <c r="E12" i="8"/>
  <c r="E6" i="9"/>
  <c r="E16" i="9"/>
  <c r="E11" i="10"/>
  <c r="E25" i="10"/>
  <c r="E12" i="11"/>
  <c r="E8" i="8"/>
  <c r="E12" i="9"/>
  <c r="E7" i="10"/>
  <c r="E16" i="10"/>
  <c r="E25" i="12" l="1"/>
  <c r="E27" i="12" s="1"/>
</calcChain>
</file>

<file path=xl/sharedStrings.xml><?xml version="1.0" encoding="utf-8"?>
<sst xmlns="http://schemas.openxmlformats.org/spreadsheetml/2006/main" count="317" uniqueCount="188">
  <si>
    <t>BILL NO. 1: PRELIMINARIES AND GENERAL</t>
  </si>
  <si>
    <t>NUMBER OF LIGHTS</t>
  </si>
  <si>
    <t>ITEM</t>
  </si>
  <si>
    <t>DESCRIPTION</t>
  </si>
  <si>
    <t>UNIT</t>
  </si>
  <si>
    <t>QTY</t>
  </si>
  <si>
    <t>RATE</t>
  </si>
  <si>
    <t>AMOUNT (RANDS)</t>
  </si>
  <si>
    <t>MAT</t>
  </si>
  <si>
    <t>INSTAL</t>
  </si>
  <si>
    <t xml:space="preserve">General </t>
  </si>
  <si>
    <t>sum</t>
  </si>
  <si>
    <t>Site Establishment</t>
  </si>
  <si>
    <t>Allow for site establishment for providing and erecting a site office, all associated services and for storage of plant materials and equipment including protection thereof, and erection of Contractor’s Name Board</t>
  </si>
  <si>
    <t>Environmental Requirements</t>
  </si>
  <si>
    <t>Compliance with Environmental Requirements</t>
  </si>
  <si>
    <t>OHS Act Requirements</t>
  </si>
  <si>
    <t>All for compliance with the OHS Act and Construction Regulations to include a Safety File and Risk Assessment for the project</t>
  </si>
  <si>
    <t>Specification and Quality Requirements</t>
  </si>
  <si>
    <t>High Mast Designs</t>
  </si>
  <si>
    <t>Allow for the submission of approved foundation design and pole design. Designs to be approved by a Professional Registered Engineer</t>
  </si>
  <si>
    <t>Community Liaison Officer</t>
  </si>
  <si>
    <t>Personal Protective Equipment</t>
  </si>
  <si>
    <t>BILL NO. 2: HIGH MAST FOUNDATIONS</t>
  </si>
  <si>
    <t>TOTAL (RANDS)</t>
  </si>
  <si>
    <t>2.1.1</t>
  </si>
  <si>
    <t>each</t>
  </si>
  <si>
    <t>2.1.2</t>
  </si>
  <si>
    <t>2.1.3</t>
  </si>
  <si>
    <t>Additional excavations required for deeper foundations being necessary due to soil conditions or any other reason, pickable soil</t>
  </si>
  <si>
    <t>Rate</t>
  </si>
  <si>
    <t>Rate Only</t>
  </si>
  <si>
    <t>Additional rate for excavation in soft rock</t>
  </si>
  <si>
    <t>Additional rate for excavation in hard rock</t>
  </si>
  <si>
    <t>Additional rate for blasting</t>
  </si>
  <si>
    <t>Additional rate for in-site concrete (weak mix MPA at 25 days) required to backfill additional excavations for foundations</t>
  </si>
  <si>
    <t xml:space="preserve">Supply, install and connect 2 x 16mm x 1200m Earthing rods with 2 x 70mm3 copper wire with brass clamps per mast </t>
  </si>
  <si>
    <t>Cable</t>
  </si>
  <si>
    <t>m</t>
  </si>
  <si>
    <t>Joint</t>
  </si>
  <si>
    <t>Rate for supplying additional Earthing rod to achieve less resistance if instructed by the Engineer</t>
  </si>
  <si>
    <t>SUBTOTAL CARRIED FORWARD TO ITEM 2 OF SUMMARY</t>
  </si>
  <si>
    <t>BILL NO. 3: HIGH MAST INSTALLATION</t>
  </si>
  <si>
    <t>Assembly and Erection of masts</t>
  </si>
  <si>
    <t>Allow for the issuing and submission of Certificate of Compliance for the High Mast Poles in accordance with the Pole Design as signed off by the Professional Engineer</t>
  </si>
  <si>
    <t>SUBTOTAL CARRIED FORWARD TO ITEM 3 OF SUMMARY</t>
  </si>
  <si>
    <t>BILL NO. 4: EARTHING AND CONNECTION OF HIGH MASTS</t>
  </si>
  <si>
    <t>Determination of soil resistivity before and after installation of Earthing rods. Submit results of resistivity tests to Client</t>
  </si>
  <si>
    <t>Soft rock</t>
  </si>
  <si>
    <t>Hard rock</t>
  </si>
  <si>
    <t>Termination (2 per Light)</t>
  </si>
  <si>
    <t>Joint (Allow 1 per Light)</t>
  </si>
  <si>
    <t>Supply and install 32mm diameter x 2m long galvanized conduits for protection of cable at pole</t>
  </si>
  <si>
    <t>Supply and install termination from MCCB in pole top box to ABC</t>
  </si>
  <si>
    <t>Termination</t>
  </si>
  <si>
    <t>SUBTOTAL CARRIED FORWARD TO ITEM 4 OF SUMMARY</t>
  </si>
  <si>
    <t>BILL NO. 5: ELECTRICAL TESTING AND SERVICING EQUIPMENT</t>
  </si>
  <si>
    <t>Electrical Testing</t>
  </si>
  <si>
    <t>5.1.1</t>
  </si>
  <si>
    <t>Supply all test equipment and labour for testing, commissioning and adjustments of the final installation as well as being in attendance and giving assistance for any inspection and tests the engineer may call for</t>
  </si>
  <si>
    <t>5.1.2</t>
  </si>
  <si>
    <t>Allow for the issuing and submission of a Certificate of Compliance and a Certificate of Completion</t>
  </si>
  <si>
    <t>Servicing Equipment</t>
  </si>
  <si>
    <t>5.2.1</t>
  </si>
  <si>
    <t>Single drum winch complete with stainless steel rope and winch handle</t>
  </si>
  <si>
    <t>5.2.2</t>
  </si>
  <si>
    <t>Hydraulic power tool with remote control</t>
  </si>
  <si>
    <t>5.2.3</t>
  </si>
  <si>
    <t>Test lead - in order to test operation of lights if mast is lowered</t>
  </si>
  <si>
    <t>Provisional Sums and Miscellaneous Work</t>
  </si>
  <si>
    <t>Make the following allowances for pricing of variations for which no rates have been included elsewhere in the Bill of Quantities</t>
  </si>
  <si>
    <t>5.3.1</t>
  </si>
  <si>
    <t>Allowance for the supply only of material and equipment</t>
  </si>
  <si>
    <t>Lot</t>
  </si>
  <si>
    <t>---------</t>
  </si>
  <si>
    <t>5.3.2</t>
  </si>
  <si>
    <t>Allow for Eskom connections</t>
  </si>
  <si>
    <t>BILL SUMMARY</t>
  </si>
  <si>
    <t>TENDERED AMOUNT</t>
  </si>
  <si>
    <t>BILL NO. 1:</t>
  </si>
  <si>
    <t>PRELIMINARY AND GENERAL</t>
  </si>
  <si>
    <t>R</t>
  </si>
  <si>
    <t>BILL NO. 2:</t>
  </si>
  <si>
    <t>HIGH MAST FOUNDATIONS</t>
  </si>
  <si>
    <t>Sub Total Brought Forward From 2</t>
  </si>
  <si>
    <t>BILL NO. 3:</t>
  </si>
  <si>
    <t>HIGH MAST INSTALLATION</t>
  </si>
  <si>
    <t>Sub Total Brought Forward From 3</t>
  </si>
  <si>
    <t>BILL NO. 4:</t>
  </si>
  <si>
    <t>EARTHING AND CONNECTION OF MASTS</t>
  </si>
  <si>
    <t>Sub Total Brought Forward From 4</t>
  </si>
  <si>
    <t>BILL NO. 5:</t>
  </si>
  <si>
    <t>ELECTRICAL TESTING AND SERVICING EQUIPMENT</t>
  </si>
  <si>
    <t>Sub Total Brought Forward From 5</t>
  </si>
  <si>
    <t>SUB TOTAL 1</t>
  </si>
  <si>
    <t>ADD CONTINGENCY @ 10%</t>
  </si>
  <si>
    <t>SUB TOTAL 2</t>
  </si>
  <si>
    <t>ADD VAT @ 15%</t>
  </si>
  <si>
    <t>TOTAL TENDERED AMOUNT INCLUDING VAT</t>
  </si>
  <si>
    <t>1.1</t>
  </si>
  <si>
    <t>Allow for complying with all special preliminary &amp; general conditions of contract and labour requirements for attending all inspections and site meetings and for providing all works and services for which no specific items are listed in the schedule of quantities. This is for all time-related, value related and fixed P's &amp; G's.</t>
  </si>
  <si>
    <t>1.2</t>
  </si>
  <si>
    <t>1.3</t>
  </si>
  <si>
    <t>Permits and Notices</t>
  </si>
  <si>
    <t>Allow for obtaining all necessary permits and giving of notices and cooperation with other trades as well as the erection of an MIG sign board</t>
  </si>
  <si>
    <t>1.4</t>
  </si>
  <si>
    <t>Allow for training of one community member in Environmental Management, a 1 day course</t>
  </si>
  <si>
    <t>1.5</t>
  </si>
  <si>
    <t>Allow for the training of one community member in Basic Workers Health and Safety, a 1 day course</t>
  </si>
  <si>
    <t>1.6</t>
  </si>
  <si>
    <t>Compliance to SANS standards, codes, regulations and Client Quality Requirements</t>
  </si>
  <si>
    <t>1.7</t>
  </si>
  <si>
    <t>1.8</t>
  </si>
  <si>
    <t xml:space="preserve"> As-Built Drawings</t>
  </si>
  <si>
    <t>Allow for compilation and submission of As-Built drawings</t>
  </si>
  <si>
    <t>1.9</t>
  </si>
  <si>
    <t>Provisional amount for Community Liaison Officer for the duration of the contract at R4, 500.00 per month</t>
  </si>
  <si>
    <t>1.10</t>
  </si>
  <si>
    <t>Allowance for the supply of Personal Protective Equipment (PPE) (2 people per high Mast Light)</t>
  </si>
  <si>
    <t>SUBTOTAL CARRIED FORWARD TO ITEM 1 OF SUMMARY</t>
  </si>
  <si>
    <t>2.1</t>
  </si>
  <si>
    <t>Mast Foundation</t>
  </si>
  <si>
    <t>Digging of Foundation holes up to 3.8m diameter (12m3 for each hole) (LI: Labour-Intensively)</t>
  </si>
  <si>
    <t>Determine the actual soil bearing pressure on site and issue and submit Soil Test Results</t>
  </si>
  <si>
    <t xml:space="preserve">Supply all building material and construction for mast foundations (complete with reinforcing bolt coverage and nuts/bolts, and concrete including Cube Test Certificates) including excavation </t>
  </si>
  <si>
    <t>2.1.4</t>
  </si>
  <si>
    <t>Issuing of a professional structural engineering certificate in terms of engineering act of 2000 (Issued by ECSA registered person) certifying that the foundations have been constructed in accordance with the Engineer's Specifications</t>
  </si>
  <si>
    <t>2.1.5</t>
  </si>
  <si>
    <t>Backfilling of holes and compacting (LI: Labour-Intensively), including compaction and cleaning up)</t>
  </si>
  <si>
    <t> 2.2</t>
  </si>
  <si>
    <t>Management fee for sub-contracting foundations not exceeding 15% of item 2.1.1 – 2.1.3 above (to be claimed if foundations are subcontracted to a local company)</t>
  </si>
  <si>
    <t>2.3</t>
  </si>
  <si>
    <r>
      <t>m</t>
    </r>
    <r>
      <rPr>
        <vertAlign val="superscript"/>
        <sz val="9"/>
        <color rgb="FF000000"/>
        <rFont val="Calibri"/>
        <scheme val="minor"/>
      </rPr>
      <t>3</t>
    </r>
  </si>
  <si>
    <t>2.4</t>
  </si>
  <si>
    <t>2.5</t>
  </si>
  <si>
    <t>2.6</t>
  </si>
  <si>
    <t>2.7</t>
  </si>
  <si>
    <t>3.1</t>
  </si>
  <si>
    <t>Supply poles as per specification complete with head frame, luminaires carriage, accessories, distribution board (complete with switchgear, surge protection equipment, appropriately rated MCB's, meter, and splitter, appropriately rated contactor), terminal box, electrical cables, photocell, mast cables, etc. (excluding the luminaires)</t>
  </si>
  <si>
    <t>3.2</t>
  </si>
  <si>
    <t>Transport and delivery of masts and equipment to site</t>
  </si>
  <si>
    <t>3.3</t>
  </si>
  <si>
    <t>3.4</t>
  </si>
  <si>
    <t>Lifting and Erection of the masts using a crane</t>
  </si>
  <si>
    <t>3.5</t>
  </si>
  <si>
    <t>Supply and delivery to site, secure luminaires carriage, connect to supply, complete with electronic control gear and lamps a total of 9 x 400W HPS luminaires per mast</t>
  </si>
  <si>
    <t>3.6</t>
  </si>
  <si>
    <t>4.1</t>
  </si>
  <si>
    <t>4.1.1</t>
  </si>
  <si>
    <t>4.1.2</t>
  </si>
  <si>
    <t>4.2</t>
  </si>
  <si>
    <t>4.3</t>
  </si>
  <si>
    <t>4.4</t>
  </si>
  <si>
    <t>Excavate and backfill trench 600mm wide x 600mm deep x 20m long (LI: Labour-Intensively) in the following soil conditions</t>
  </si>
  <si>
    <t>4.4.1</t>
  </si>
  <si>
    <t>Pickable soil (Allow 10m3 per Light)</t>
  </si>
  <si>
    <t>4.4.2</t>
  </si>
  <si>
    <t>4.4.3</t>
  </si>
  <si>
    <t>4.5</t>
  </si>
  <si>
    <r>
      <t>Supply and install cable, 25mm</t>
    </r>
    <r>
      <rPr>
        <vertAlign val="superscript"/>
        <sz val="9"/>
        <color rgb="FF000000"/>
        <rFont val="Calibri"/>
        <scheme val="minor"/>
      </rPr>
      <t>2</t>
    </r>
    <r>
      <rPr>
        <sz val="9"/>
        <color rgb="FF000000"/>
        <rFont val="Calibri"/>
        <scheme val="minor"/>
      </rPr>
      <t xml:space="preserve">  x  4C PVC SWA PVC (Allow 40m per Light)</t>
    </r>
  </si>
  <si>
    <t>4.51.</t>
  </si>
  <si>
    <t>4.5.2</t>
  </si>
  <si>
    <t>4.5.3</t>
  </si>
  <si>
    <t>4.6</t>
  </si>
  <si>
    <t>Supply and install pole top box complete with</t>
  </si>
  <si>
    <t>4.7</t>
  </si>
  <si>
    <t>4.8</t>
  </si>
  <si>
    <r>
      <t>Supply and install  25mm</t>
    </r>
    <r>
      <rPr>
        <vertAlign val="superscript"/>
        <sz val="9"/>
        <color rgb="FF000000"/>
        <rFont val="Calibri"/>
        <scheme val="minor"/>
      </rPr>
      <t>2</t>
    </r>
    <r>
      <rPr>
        <sz val="9"/>
        <color rgb="FF000000"/>
        <rFont val="Calibri"/>
        <scheme val="minor"/>
      </rPr>
      <t xml:space="preserve">  cable and terminations to pole top box and high mast</t>
    </r>
  </si>
  <si>
    <t>4.8.1</t>
  </si>
  <si>
    <t>4.8.2</t>
  </si>
  <si>
    <t>4.8.3</t>
  </si>
  <si>
    <t>4.9</t>
  </si>
  <si>
    <t>5.1</t>
  </si>
  <si>
    <t>Supply of 5m x 4 core x 2.5mm2 flexible cable with male and female fittings for testing of high mast in the lowered position</t>
  </si>
  <si>
    <t>5.1.3</t>
  </si>
  <si>
    <t>5.2</t>
  </si>
  <si>
    <t>5.3</t>
  </si>
  <si>
    <t>R 50 000.00</t>
  </si>
  <si>
    <t>Sub Total Brought Forward From 1</t>
  </si>
  <si>
    <t>1.11</t>
  </si>
  <si>
    <t>Project Steering Committee</t>
  </si>
  <si>
    <t>Allowance for the spayment of sitting allowance for 5 PSC members at R300 per sitting for 5 months</t>
  </si>
  <si>
    <t>Mapaputle</t>
  </si>
  <si>
    <t>Uitkyk</t>
  </si>
  <si>
    <t>PPE</t>
  </si>
  <si>
    <t>CLO</t>
  </si>
  <si>
    <t>PSC</t>
  </si>
  <si>
    <t>Dwarsberg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</si>
</sst>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scheme val="minor"/>
    </font>
    <font>
      <strike/>
      <sz val="11"/>
      <color rgb="FF000000"/>
      <name val="Calibri"/>
      <family val="2"/>
      <scheme val="minor"/>
    </font>
    <font>
      <b/>
      <sz val="9"/>
      <color rgb="FF000000"/>
      <name val="Calibri"/>
      <scheme val="minor"/>
    </font>
    <font>
      <sz val="9"/>
      <color rgb="FF000000"/>
      <name val="Calibri"/>
      <scheme val="minor"/>
    </font>
    <font>
      <u/>
      <sz val="11"/>
      <color theme="10"/>
      <name val="Calibri"/>
      <family val="2"/>
      <scheme val="minor"/>
    </font>
    <font>
      <u/>
      <sz val="11"/>
      <color theme="11"/>
      <name val="Calibri"/>
      <family val="2"/>
      <scheme val="minor"/>
    </font>
    <font>
      <vertAlign val="superscript"/>
      <sz val="9"/>
      <color rgb="FF000000"/>
      <name val="Calibri"/>
      <scheme val="minor"/>
    </font>
    <font>
      <sz val="9"/>
      <color rgb="FFFF0000"/>
      <name val="Calibri"/>
      <scheme val="minor"/>
    </font>
    <font>
      <strike/>
      <sz val="9"/>
      <color rgb="FF000000"/>
      <name val="Calibri"/>
      <scheme val="minor"/>
    </font>
    <font>
      <sz val="9"/>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auto="1"/>
      </bottom>
      <diagonal/>
    </border>
    <border>
      <left style="medium">
        <color auto="1"/>
      </left>
      <right style="medium">
        <color auto="1"/>
      </right>
      <top/>
      <bottom style="medium">
        <color rgb="FF000000"/>
      </bottom>
      <diagonal/>
    </border>
    <border>
      <left style="medium">
        <color auto="1"/>
      </left>
      <right style="medium">
        <color auto="1"/>
      </right>
      <top/>
      <bottom/>
      <diagonal/>
    </border>
    <border>
      <left/>
      <right style="medium">
        <color auto="1"/>
      </right>
      <top/>
      <bottom style="medium">
        <color rgb="FF000000"/>
      </bottom>
      <diagonal/>
    </border>
    <border>
      <left/>
      <right style="medium">
        <color auto="1"/>
      </right>
      <top/>
      <bottom/>
      <diagonal/>
    </border>
    <border>
      <left/>
      <right style="medium">
        <color auto="1"/>
      </right>
      <top style="medium">
        <color auto="1"/>
      </top>
      <bottom/>
      <diagonal/>
    </border>
    <border>
      <left/>
      <right style="medium">
        <color rgb="FF000000"/>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1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79">
    <xf numFmtId="0" fontId="0" fillId="0" borderId="0" xfId="0"/>
    <xf numFmtId="0" fontId="1" fillId="0" borderId="5" xfId="0" applyFont="1" applyBorder="1" applyAlignment="1">
      <alignment vertical="center"/>
    </xf>
    <xf numFmtId="0" fontId="1" fillId="0" borderId="3" xfId="0" applyFont="1" applyBorder="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3" fillId="0" borderId="1" xfId="0" applyFont="1" applyBorder="1" applyAlignment="1">
      <alignment vertical="center"/>
    </xf>
    <xf numFmtId="0" fontId="4" fillId="0" borderId="0" xfId="0" applyFont="1" applyAlignment="1">
      <alignment vertical="center"/>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4" fillId="0" borderId="3" xfId="0" applyFont="1" applyBorder="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0" fillId="0" borderId="3" xfId="0"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0" fillId="0" borderId="0" xfId="0" applyAlignment="1">
      <alignment wrapText="1"/>
    </xf>
    <xf numFmtId="0" fontId="4" fillId="0" borderId="10" xfId="0" applyFont="1" applyBorder="1" applyAlignment="1">
      <alignment horizontal="center" vertical="center"/>
    </xf>
    <xf numFmtId="0" fontId="4" fillId="0" borderId="1" xfId="0" applyFont="1" applyBorder="1" applyAlignment="1">
      <alignmen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vertical="center"/>
    </xf>
    <xf numFmtId="0" fontId="3" fillId="0" borderId="13" xfId="0" applyFont="1" applyBorder="1" applyAlignment="1">
      <alignment vertical="center"/>
    </xf>
    <xf numFmtId="0" fontId="4" fillId="0" borderId="0" xfId="0" applyFont="1" applyAlignment="1">
      <alignment horizontal="center" vertical="center"/>
    </xf>
    <xf numFmtId="0" fontId="0" fillId="0" borderId="0" xfId="0" applyAlignment="1">
      <alignment vertical="top" wrapText="1"/>
    </xf>
    <xf numFmtId="0" fontId="4" fillId="0" borderId="5"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4" fillId="0" borderId="15"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3" fillId="0" borderId="1" xfId="0" applyFont="1" applyBorder="1" applyAlignment="1">
      <alignment vertical="center" wrapText="1"/>
    </xf>
    <xf numFmtId="0" fontId="4" fillId="2" borderId="0" xfId="0" applyFont="1" applyFill="1" applyAlignment="1">
      <alignment horizontal="right" vertical="center"/>
    </xf>
    <xf numFmtId="4" fontId="0" fillId="0" borderId="0" xfId="0" applyNumberFormat="1"/>
    <xf numFmtId="4" fontId="4" fillId="0" borderId="3" xfId="0" applyNumberFormat="1" applyFont="1" applyBorder="1" applyAlignment="1">
      <alignment vertical="center"/>
    </xf>
    <xf numFmtId="4" fontId="3" fillId="0" borderId="3" xfId="0" applyNumberFormat="1" applyFont="1" applyBorder="1" applyAlignment="1">
      <alignment vertical="center"/>
    </xf>
    <xf numFmtId="4" fontId="0" fillId="0" borderId="0" xfId="0" applyNumberFormat="1" applyAlignment="1">
      <alignment vertical="center"/>
    </xf>
    <xf numFmtId="4" fontId="4" fillId="0" borderId="0" xfId="0" applyNumberFormat="1" applyFont="1" applyAlignment="1">
      <alignment horizontal="right" vertical="center"/>
    </xf>
    <xf numFmtId="4" fontId="4" fillId="0" borderId="3" xfId="0" applyNumberFormat="1" applyFont="1" applyBorder="1" applyAlignment="1">
      <alignment horizontal="right" vertical="center"/>
    </xf>
    <xf numFmtId="4" fontId="4" fillId="0" borderId="1" xfId="0" applyNumberFormat="1" applyFont="1" applyBorder="1" applyAlignment="1">
      <alignment vertical="center"/>
    </xf>
    <xf numFmtId="4" fontId="4" fillId="0" borderId="10" xfId="0" applyNumberFormat="1" applyFont="1" applyBorder="1" applyAlignment="1">
      <alignment vertical="center"/>
    </xf>
    <xf numFmtId="4" fontId="3" fillId="0" borderId="11" xfId="0" applyNumberFormat="1" applyFont="1" applyBorder="1" applyAlignment="1">
      <alignment vertical="center"/>
    </xf>
    <xf numFmtId="4" fontId="3" fillId="0" borderId="9" xfId="0" applyNumberFormat="1" applyFont="1" applyBorder="1" applyAlignment="1">
      <alignment vertical="center"/>
    </xf>
    <xf numFmtId="4" fontId="4" fillId="0" borderId="3" xfId="0" applyNumberFormat="1" applyFont="1" applyBorder="1" applyAlignment="1">
      <alignment horizontal="center" vertical="center" wrapText="1"/>
    </xf>
    <xf numFmtId="4" fontId="4" fillId="0" borderId="3" xfId="0" applyNumberFormat="1" applyFont="1" applyBorder="1" applyAlignment="1">
      <alignment horizontal="center" vertical="center"/>
    </xf>
    <xf numFmtId="4" fontId="3" fillId="0" borderId="3" xfId="0" applyNumberFormat="1" applyFont="1" applyBorder="1" applyAlignment="1">
      <alignment horizontal="center" vertical="center"/>
    </xf>
    <xf numFmtId="4" fontId="9" fillId="0" borderId="3" xfId="0" applyNumberFormat="1" applyFont="1" applyBorder="1" applyAlignment="1">
      <alignment horizontal="center" vertical="center" wrapText="1"/>
    </xf>
    <xf numFmtId="4" fontId="3" fillId="0" borderId="10" xfId="0" applyNumberFormat="1" applyFont="1" applyBorder="1" applyAlignment="1">
      <alignment horizontal="center" vertical="center"/>
    </xf>
    <xf numFmtId="4" fontId="4" fillId="0" borderId="10" xfId="0" applyNumberFormat="1" applyFont="1" applyBorder="1" applyAlignment="1">
      <alignment horizontal="right" vertical="center"/>
    </xf>
    <xf numFmtId="0" fontId="1" fillId="0" borderId="0" xfId="0" applyFont="1" applyBorder="1" applyAlignment="1">
      <alignment horizontal="right" vertical="center"/>
    </xf>
    <xf numFmtId="0" fontId="10" fillId="0" borderId="1" xfId="0" applyFont="1" applyBorder="1" applyAlignment="1">
      <alignment vertical="center" wrapText="1"/>
    </xf>
    <xf numFmtId="0" fontId="10" fillId="0" borderId="10" xfId="0" applyFont="1" applyBorder="1" applyAlignment="1">
      <alignment horizontal="center" vertical="center" wrapText="1"/>
    </xf>
    <xf numFmtId="0" fontId="0" fillId="0" borderId="0" xfId="0" applyAlignment="1">
      <alignment horizontal="center" vertical="center"/>
    </xf>
    <xf numFmtId="0" fontId="11" fillId="0" borderId="0" xfId="0" applyFont="1"/>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vertical="center" wrapText="1"/>
    </xf>
    <xf numFmtId="0" fontId="3" fillId="0" borderId="2" xfId="0" applyFont="1" applyBorder="1" applyAlignment="1">
      <alignment vertical="center"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2"/>
  <sheetViews>
    <sheetView tabSelected="1" zoomScale="130" zoomScaleNormal="130" workbookViewId="0">
      <selection activeCell="J43" sqref="J43"/>
    </sheetView>
  </sheetViews>
  <sheetFormatPr defaultColWidth="11.42578125" defaultRowHeight="15" x14ac:dyDescent="0.25"/>
  <cols>
    <col min="1" max="1" width="5.7109375" customWidth="1"/>
    <col min="2" max="2" width="4.42578125" bestFit="1" customWidth="1"/>
    <col min="3" max="3" width="58.140625" style="21" customWidth="1"/>
    <col min="4" max="5" width="8.42578125" customWidth="1"/>
    <col min="6" max="9" width="9.85546875" customWidth="1"/>
    <col min="10" max="11" width="80.28515625" customWidth="1"/>
  </cols>
  <sheetData>
    <row r="2" spans="2:9" ht="15.75" thickBot="1" x14ac:dyDescent="0.3">
      <c r="B2" s="71" t="s">
        <v>0</v>
      </c>
      <c r="C2" s="71"/>
      <c r="D2" s="4"/>
      <c r="E2" s="4"/>
      <c r="G2" s="72" t="s">
        <v>1</v>
      </c>
      <c r="H2" s="72"/>
      <c r="I2" s="45">
        <v>3</v>
      </c>
    </row>
    <row r="3" spans="2:9" ht="15.75" thickBot="1" x14ac:dyDescent="0.3">
      <c r="B3" s="67" t="s">
        <v>2</v>
      </c>
      <c r="C3" s="67" t="s">
        <v>3</v>
      </c>
      <c r="D3" s="67" t="s">
        <v>4</v>
      </c>
      <c r="E3" s="67" t="s">
        <v>5</v>
      </c>
      <c r="F3" s="73" t="s">
        <v>6</v>
      </c>
      <c r="G3" s="74"/>
      <c r="H3" s="75" t="s">
        <v>24</v>
      </c>
      <c r="I3" s="67" t="s">
        <v>7</v>
      </c>
    </row>
    <row r="4" spans="2:9" ht="15.75" thickBot="1" x14ac:dyDescent="0.3">
      <c r="B4" s="68"/>
      <c r="C4" s="68"/>
      <c r="D4" s="68"/>
      <c r="E4" s="68"/>
      <c r="F4" s="8" t="s">
        <v>8</v>
      </c>
      <c r="G4" s="8" t="s">
        <v>9</v>
      </c>
      <c r="H4" s="76"/>
      <c r="I4" s="68"/>
    </row>
    <row r="5" spans="2:9" x14ac:dyDescent="0.25">
      <c r="B5" s="9" t="s">
        <v>99</v>
      </c>
      <c r="C5" s="11" t="s">
        <v>10</v>
      </c>
      <c r="D5" s="9"/>
      <c r="E5" s="4"/>
      <c r="F5" s="13"/>
      <c r="G5" s="14"/>
      <c r="I5" s="47"/>
    </row>
    <row r="6" spans="2:9" ht="60" x14ac:dyDescent="0.25">
      <c r="B6" s="9"/>
      <c r="C6" s="15" t="s">
        <v>100</v>
      </c>
      <c r="D6" s="16" t="s">
        <v>11</v>
      </c>
      <c r="E6" s="17">
        <v>1</v>
      </c>
      <c r="F6" s="13"/>
      <c r="G6" s="14"/>
      <c r="I6" s="47"/>
    </row>
    <row r="7" spans="2:9" x14ac:dyDescent="0.25">
      <c r="B7" s="9" t="s">
        <v>101</v>
      </c>
      <c r="C7" s="11" t="s">
        <v>12</v>
      </c>
      <c r="D7" s="18"/>
      <c r="E7" s="4"/>
      <c r="F7" s="19"/>
      <c r="G7" s="20"/>
      <c r="I7" s="48"/>
    </row>
    <row r="8" spans="2:9" ht="36" x14ac:dyDescent="0.25">
      <c r="B8" s="9"/>
      <c r="C8" s="15" t="s">
        <v>13</v>
      </c>
      <c r="D8" s="16" t="s">
        <v>11</v>
      </c>
      <c r="E8" s="17">
        <v>1</v>
      </c>
      <c r="F8" s="13"/>
      <c r="G8" s="14"/>
      <c r="I8" s="47"/>
    </row>
    <row r="9" spans="2:9" x14ac:dyDescent="0.25">
      <c r="B9" s="9" t="s">
        <v>102</v>
      </c>
      <c r="C9" s="11" t="s">
        <v>103</v>
      </c>
      <c r="D9" s="18"/>
      <c r="E9" s="4"/>
      <c r="F9" s="19"/>
      <c r="G9" s="20"/>
      <c r="I9" s="48"/>
    </row>
    <row r="10" spans="2:9" ht="36" x14ac:dyDescent="0.25">
      <c r="B10" s="9"/>
      <c r="C10" s="15" t="s">
        <v>104</v>
      </c>
      <c r="D10" s="16" t="s">
        <v>11</v>
      </c>
      <c r="E10" s="17">
        <v>1</v>
      </c>
      <c r="F10" s="13"/>
      <c r="G10" s="14"/>
      <c r="I10" s="47"/>
    </row>
    <row r="11" spans="2:9" x14ac:dyDescent="0.25">
      <c r="B11" s="9"/>
      <c r="D11" s="9"/>
      <c r="E11" s="4"/>
      <c r="F11" s="13"/>
      <c r="G11" s="14"/>
      <c r="I11" s="47"/>
    </row>
    <row r="12" spans="2:9" x14ac:dyDescent="0.25">
      <c r="B12" s="9" t="s">
        <v>105</v>
      </c>
      <c r="C12" s="11" t="s">
        <v>14</v>
      </c>
      <c r="D12" s="18"/>
      <c r="E12" s="4"/>
      <c r="F12" s="19"/>
      <c r="G12" s="20"/>
      <c r="I12" s="48"/>
    </row>
    <row r="13" spans="2:9" x14ac:dyDescent="0.25">
      <c r="B13" s="9"/>
      <c r="C13" s="15" t="s">
        <v>15</v>
      </c>
      <c r="D13" s="16" t="s">
        <v>11</v>
      </c>
      <c r="E13" s="17">
        <v>1</v>
      </c>
      <c r="F13" s="13"/>
      <c r="G13" s="14"/>
      <c r="I13" s="47"/>
    </row>
    <row r="14" spans="2:9" x14ac:dyDescent="0.25">
      <c r="B14" s="9"/>
      <c r="D14" s="9"/>
      <c r="E14" s="4"/>
      <c r="F14" s="13"/>
      <c r="G14" s="14"/>
      <c r="I14" s="47"/>
    </row>
    <row r="15" spans="2:9" ht="24" x14ac:dyDescent="0.25">
      <c r="B15" s="9"/>
      <c r="C15" s="15" t="s">
        <v>106</v>
      </c>
      <c r="D15" s="16" t="s">
        <v>11</v>
      </c>
      <c r="E15" s="17">
        <v>1</v>
      </c>
      <c r="F15" s="13"/>
      <c r="G15" s="14"/>
      <c r="I15" s="47"/>
    </row>
    <row r="16" spans="2:9" x14ac:dyDescent="0.25">
      <c r="B16" s="9"/>
      <c r="D16" s="9"/>
      <c r="E16" s="4"/>
      <c r="F16" s="13"/>
      <c r="G16" s="14"/>
      <c r="I16" s="47"/>
    </row>
    <row r="17" spans="2:9" x14ac:dyDescent="0.25">
      <c r="B17" s="9" t="s">
        <v>107</v>
      </c>
      <c r="C17" s="11" t="s">
        <v>16</v>
      </c>
      <c r="D17" s="18"/>
      <c r="E17" s="4"/>
      <c r="F17" s="19"/>
      <c r="G17" s="20"/>
      <c r="I17" s="48"/>
    </row>
    <row r="18" spans="2:9" ht="24" x14ac:dyDescent="0.25">
      <c r="B18" s="9"/>
      <c r="C18" s="15" t="s">
        <v>17</v>
      </c>
      <c r="D18" s="16" t="s">
        <v>11</v>
      </c>
      <c r="E18" s="17">
        <v>1</v>
      </c>
      <c r="F18" s="13"/>
      <c r="G18" s="14"/>
      <c r="I18" s="47"/>
    </row>
    <row r="19" spans="2:9" ht="24" x14ac:dyDescent="0.25">
      <c r="B19" s="9"/>
      <c r="C19" s="15" t="s">
        <v>108</v>
      </c>
      <c r="D19" s="16" t="s">
        <v>11</v>
      </c>
      <c r="E19" s="17">
        <v>1</v>
      </c>
      <c r="F19" s="13"/>
      <c r="G19" s="14"/>
      <c r="I19" s="47"/>
    </row>
    <row r="20" spans="2:9" x14ac:dyDescent="0.25">
      <c r="B20" s="9"/>
      <c r="D20" s="9"/>
      <c r="E20" s="4"/>
      <c r="F20" s="13"/>
      <c r="G20" s="14"/>
      <c r="I20" s="47"/>
    </row>
    <row r="21" spans="2:9" x14ac:dyDescent="0.25">
      <c r="B21" s="9" t="s">
        <v>109</v>
      </c>
      <c r="C21" s="11" t="s">
        <v>18</v>
      </c>
      <c r="D21" s="18"/>
      <c r="E21" s="4"/>
      <c r="F21" s="19"/>
      <c r="G21" s="20"/>
      <c r="I21" s="48"/>
    </row>
    <row r="22" spans="2:9" ht="24" x14ac:dyDescent="0.25">
      <c r="B22" s="9"/>
      <c r="C22" s="15" t="s">
        <v>110</v>
      </c>
      <c r="D22" s="16" t="s">
        <v>11</v>
      </c>
      <c r="E22" s="17">
        <v>1</v>
      </c>
      <c r="F22" s="13"/>
      <c r="G22" s="14"/>
      <c r="I22" s="47"/>
    </row>
    <row r="23" spans="2:9" x14ac:dyDescent="0.25">
      <c r="B23" s="9"/>
      <c r="D23" s="9"/>
      <c r="E23" s="4"/>
      <c r="F23" s="13"/>
      <c r="G23" s="14"/>
      <c r="I23" s="47"/>
    </row>
    <row r="24" spans="2:9" x14ac:dyDescent="0.25">
      <c r="B24" s="9" t="s">
        <v>111</v>
      </c>
      <c r="C24" s="11" t="s">
        <v>19</v>
      </c>
      <c r="D24" s="18"/>
      <c r="E24" s="4"/>
      <c r="F24" s="19"/>
      <c r="G24" s="20"/>
      <c r="I24" s="48"/>
    </row>
    <row r="25" spans="2:9" ht="24" x14ac:dyDescent="0.25">
      <c r="B25" s="9"/>
      <c r="C25" s="15" t="s">
        <v>20</v>
      </c>
      <c r="D25" s="16" t="s">
        <v>11</v>
      </c>
      <c r="E25" s="17">
        <v>1</v>
      </c>
      <c r="F25" s="13"/>
      <c r="G25" s="14"/>
      <c r="I25" s="47"/>
    </row>
    <row r="26" spans="2:9" x14ac:dyDescent="0.25">
      <c r="B26" s="9"/>
      <c r="D26" s="9"/>
      <c r="E26" s="4"/>
      <c r="F26" s="13"/>
      <c r="G26" s="14"/>
      <c r="I26" s="47"/>
    </row>
    <row r="27" spans="2:9" x14ac:dyDescent="0.25">
      <c r="B27" s="9" t="s">
        <v>112</v>
      </c>
      <c r="C27" s="11" t="s">
        <v>113</v>
      </c>
      <c r="D27" s="18"/>
      <c r="E27" s="4"/>
      <c r="F27" s="19"/>
      <c r="G27" s="20"/>
      <c r="I27" s="48"/>
    </row>
    <row r="28" spans="2:9" x14ac:dyDescent="0.25">
      <c r="B28" s="9"/>
      <c r="C28" s="15" t="s">
        <v>114</v>
      </c>
      <c r="D28" s="16" t="s">
        <v>11</v>
      </c>
      <c r="E28" s="17">
        <v>1</v>
      </c>
      <c r="F28" s="13"/>
      <c r="G28" s="14"/>
      <c r="I28" s="47"/>
    </row>
    <row r="29" spans="2:9" x14ac:dyDescent="0.25">
      <c r="B29" s="9"/>
      <c r="C29" s="10"/>
      <c r="D29" s="16"/>
      <c r="E29" s="10"/>
      <c r="F29" s="13"/>
      <c r="G29" s="14"/>
      <c r="I29" s="47"/>
    </row>
    <row r="30" spans="2:9" x14ac:dyDescent="0.25">
      <c r="B30" s="9" t="s">
        <v>115</v>
      </c>
      <c r="C30" s="11" t="s">
        <v>21</v>
      </c>
      <c r="D30" s="18"/>
      <c r="E30" s="4"/>
      <c r="F30" s="19"/>
      <c r="G30" s="20"/>
      <c r="I30" s="48"/>
    </row>
    <row r="31" spans="2:9" ht="24" x14ac:dyDescent="0.25">
      <c r="B31" s="9"/>
      <c r="C31" s="15" t="s">
        <v>116</v>
      </c>
      <c r="D31" s="16" t="s">
        <v>11</v>
      </c>
      <c r="E31" s="17">
        <v>1</v>
      </c>
      <c r="F31" s="13"/>
      <c r="G31" s="14"/>
      <c r="I31" s="51">
        <v>22500</v>
      </c>
    </row>
    <row r="32" spans="2:9" x14ac:dyDescent="0.25">
      <c r="B32" s="9" t="s">
        <v>117</v>
      </c>
      <c r="C32" s="11" t="s">
        <v>22</v>
      </c>
      <c r="D32" s="9"/>
      <c r="E32" s="4"/>
      <c r="F32" s="13"/>
      <c r="G32" s="14"/>
      <c r="I32" s="47"/>
    </row>
    <row r="33" spans="2:9" ht="24" x14ac:dyDescent="0.25">
      <c r="B33" s="9"/>
      <c r="C33" s="11" t="s">
        <v>118</v>
      </c>
      <c r="D33" s="9" t="s">
        <v>11</v>
      </c>
      <c r="E33" s="65">
        <v>1</v>
      </c>
      <c r="F33" s="13"/>
      <c r="G33" s="14"/>
      <c r="I33" s="47">
        <v>12000</v>
      </c>
    </row>
    <row r="34" spans="2:9" x14ac:dyDescent="0.25">
      <c r="B34" s="9" t="s">
        <v>179</v>
      </c>
      <c r="C34" s="11" t="s">
        <v>180</v>
      </c>
      <c r="D34" s="9"/>
      <c r="E34" s="4"/>
      <c r="F34" s="13"/>
      <c r="G34" s="14"/>
      <c r="I34" s="47"/>
    </row>
    <row r="35" spans="2:9" ht="30.95" customHeight="1" thickBot="1" x14ac:dyDescent="0.3">
      <c r="B35" s="22"/>
      <c r="C35" s="63" t="s">
        <v>181</v>
      </c>
      <c r="D35" s="64" t="s">
        <v>11</v>
      </c>
      <c r="E35" s="25">
        <v>1</v>
      </c>
      <c r="F35" s="26"/>
      <c r="G35" s="27"/>
      <c r="H35" s="31"/>
      <c r="I35" s="61">
        <v>7500</v>
      </c>
    </row>
    <row r="36" spans="2:9" ht="15.75" thickBot="1" x14ac:dyDescent="0.3">
      <c r="B36" s="69" t="s">
        <v>119</v>
      </c>
      <c r="C36" s="70"/>
      <c r="D36" s="70"/>
      <c r="E36" s="30"/>
      <c r="F36" s="5"/>
      <c r="G36" s="5"/>
      <c r="H36" s="29"/>
      <c r="I36" s="55">
        <f>SUM(I6:I33)</f>
        <v>34500</v>
      </c>
    </row>
    <row r="39" spans="2:9" x14ac:dyDescent="0.25">
      <c r="G39" s="66" t="s">
        <v>185</v>
      </c>
      <c r="H39" s="66" t="s">
        <v>184</v>
      </c>
      <c r="I39" s="66" t="s">
        <v>186</v>
      </c>
    </row>
    <row r="40" spans="2:9" x14ac:dyDescent="0.25">
      <c r="E40" t="s">
        <v>187</v>
      </c>
      <c r="G40">
        <v>22500</v>
      </c>
      <c r="H40">
        <v>6000</v>
      </c>
      <c r="I40">
        <v>7500</v>
      </c>
    </row>
    <row r="41" spans="2:9" x14ac:dyDescent="0.25">
      <c r="E41" t="s">
        <v>182</v>
      </c>
      <c r="G41">
        <v>22500</v>
      </c>
      <c r="H41">
        <v>3600</v>
      </c>
      <c r="I41">
        <v>7500</v>
      </c>
    </row>
    <row r="42" spans="2:9" x14ac:dyDescent="0.25">
      <c r="E42" t="s">
        <v>183</v>
      </c>
      <c r="G42">
        <v>22500</v>
      </c>
      <c r="H42">
        <v>3600</v>
      </c>
      <c r="I42">
        <v>7500</v>
      </c>
    </row>
  </sheetData>
  <mergeCells count="10">
    <mergeCell ref="I3:I4"/>
    <mergeCell ref="B36:D36"/>
    <mergeCell ref="B2:C2"/>
    <mergeCell ref="G2:H2"/>
    <mergeCell ref="B3:B4"/>
    <mergeCell ref="C3:C4"/>
    <mergeCell ref="D3:D4"/>
    <mergeCell ref="E3:E4"/>
    <mergeCell ref="F3:G3"/>
    <mergeCell ref="H3:H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workbookViewId="0">
      <selection activeCell="I6" sqref="I6:I33"/>
    </sheetView>
  </sheetViews>
  <sheetFormatPr defaultColWidth="11.42578125" defaultRowHeight="15" x14ac:dyDescent="0.25"/>
  <cols>
    <col min="1" max="1" width="4.85546875" customWidth="1"/>
    <col min="2" max="2" width="4.42578125" bestFit="1" customWidth="1"/>
    <col min="3" max="3" width="58.140625" customWidth="1"/>
    <col min="4" max="5" width="8.42578125" customWidth="1"/>
    <col min="6" max="9" width="9.85546875" customWidth="1"/>
    <col min="10" max="11" width="80.28515625" customWidth="1"/>
  </cols>
  <sheetData>
    <row r="2" spans="2:9" ht="15.75" thickBot="1" x14ac:dyDescent="0.3">
      <c r="B2" s="71" t="s">
        <v>23</v>
      </c>
      <c r="C2" s="71"/>
      <c r="D2" s="4"/>
      <c r="E2" s="4"/>
      <c r="G2" s="71" t="s">
        <v>1</v>
      </c>
      <c r="H2" s="71"/>
      <c r="I2" s="45">
        <f>BILL!I2</f>
        <v>3</v>
      </c>
    </row>
    <row r="3" spans="2:9" ht="15.75" thickBot="1" x14ac:dyDescent="0.3">
      <c r="B3" s="67" t="s">
        <v>2</v>
      </c>
      <c r="C3" s="67" t="s">
        <v>3</v>
      </c>
      <c r="D3" s="67" t="s">
        <v>4</v>
      </c>
      <c r="E3" s="67" t="s">
        <v>5</v>
      </c>
      <c r="F3" s="73" t="s">
        <v>6</v>
      </c>
      <c r="G3" s="74"/>
      <c r="H3" s="75" t="s">
        <v>24</v>
      </c>
      <c r="I3" s="67" t="s">
        <v>7</v>
      </c>
    </row>
    <row r="4" spans="2:9" ht="15.75" thickBot="1" x14ac:dyDescent="0.3">
      <c r="B4" s="68"/>
      <c r="C4" s="68"/>
      <c r="D4" s="68"/>
      <c r="E4" s="68"/>
      <c r="F4" s="8" t="s">
        <v>8</v>
      </c>
      <c r="G4" s="8" t="s">
        <v>9</v>
      </c>
      <c r="H4" s="76"/>
      <c r="I4" s="68"/>
    </row>
    <row r="5" spans="2:9" x14ac:dyDescent="0.25">
      <c r="B5" s="9" t="s">
        <v>120</v>
      </c>
      <c r="C5" s="15" t="s">
        <v>121</v>
      </c>
      <c r="D5" s="9"/>
      <c r="E5" s="4"/>
      <c r="F5" s="13"/>
      <c r="G5" s="14"/>
      <c r="I5" s="13"/>
    </row>
    <row r="6" spans="2:9" ht="24" x14ac:dyDescent="0.25">
      <c r="B6" s="9" t="s">
        <v>25</v>
      </c>
      <c r="C6" s="15" t="s">
        <v>122</v>
      </c>
      <c r="D6" s="13" t="s">
        <v>26</v>
      </c>
      <c r="E6" s="33">
        <f>I2</f>
        <v>3</v>
      </c>
      <c r="F6" s="13"/>
      <c r="G6" s="14"/>
      <c r="H6" s="6"/>
      <c r="I6" s="47"/>
    </row>
    <row r="7" spans="2:9" x14ac:dyDescent="0.25">
      <c r="B7" s="9"/>
      <c r="C7" s="10"/>
      <c r="D7" s="16"/>
      <c r="E7" s="10"/>
      <c r="F7" s="13"/>
      <c r="G7" s="14"/>
      <c r="I7" s="47"/>
    </row>
    <row r="8" spans="2:9" ht="24" x14ac:dyDescent="0.25">
      <c r="B8" s="9" t="s">
        <v>27</v>
      </c>
      <c r="C8" s="15" t="s">
        <v>123</v>
      </c>
      <c r="D8" s="9" t="s">
        <v>26</v>
      </c>
      <c r="E8" s="33">
        <f>I2</f>
        <v>3</v>
      </c>
      <c r="F8" s="13"/>
      <c r="G8" s="14"/>
      <c r="I8" s="47"/>
    </row>
    <row r="9" spans="2:9" x14ac:dyDescent="0.25">
      <c r="B9" s="9"/>
      <c r="C9" s="10"/>
      <c r="D9" s="9"/>
      <c r="E9" s="4"/>
      <c r="F9" s="13"/>
      <c r="G9" s="14"/>
      <c r="I9" s="47"/>
    </row>
    <row r="10" spans="2:9" ht="36" x14ac:dyDescent="0.25">
      <c r="B10" s="9" t="s">
        <v>28</v>
      </c>
      <c r="C10" s="15" t="s">
        <v>124</v>
      </c>
      <c r="D10" s="16" t="s">
        <v>26</v>
      </c>
      <c r="E10" s="33">
        <f>I2</f>
        <v>3</v>
      </c>
      <c r="F10" s="13"/>
      <c r="G10" s="14"/>
      <c r="I10" s="47"/>
    </row>
    <row r="11" spans="2:9" x14ac:dyDescent="0.25">
      <c r="B11" s="9"/>
      <c r="C11" s="10"/>
      <c r="D11" s="18"/>
      <c r="E11" s="4"/>
      <c r="F11" s="13"/>
      <c r="G11" s="14"/>
      <c r="I11" s="47"/>
    </row>
    <row r="12" spans="2:9" ht="48" x14ac:dyDescent="0.25">
      <c r="B12" s="9" t="s">
        <v>125</v>
      </c>
      <c r="C12" s="15" t="s">
        <v>126</v>
      </c>
      <c r="D12" s="9" t="s">
        <v>26</v>
      </c>
      <c r="E12" s="33">
        <f>I2</f>
        <v>3</v>
      </c>
      <c r="F12" s="19"/>
      <c r="G12" s="20"/>
      <c r="I12" s="48"/>
    </row>
    <row r="13" spans="2:9" x14ac:dyDescent="0.25">
      <c r="B13" s="9"/>
      <c r="C13" s="15"/>
      <c r="D13" s="9"/>
      <c r="E13" s="33"/>
      <c r="F13" s="19"/>
      <c r="G13" s="20"/>
      <c r="H13" s="6"/>
      <c r="I13" s="48"/>
    </row>
    <row r="14" spans="2:9" ht="24" x14ac:dyDescent="0.25">
      <c r="B14" s="9" t="s">
        <v>127</v>
      </c>
      <c r="C14" s="15" t="s">
        <v>128</v>
      </c>
      <c r="D14" s="9" t="s">
        <v>26</v>
      </c>
      <c r="E14" s="33">
        <f>I2</f>
        <v>3</v>
      </c>
      <c r="F14" s="19"/>
      <c r="G14" s="20"/>
      <c r="H14" s="6"/>
      <c r="I14" s="48"/>
    </row>
    <row r="15" spans="2:9" x14ac:dyDescent="0.25">
      <c r="B15" s="9"/>
      <c r="C15" s="10"/>
      <c r="D15" s="16"/>
      <c r="E15" s="10"/>
      <c r="F15" s="13"/>
      <c r="G15" s="14"/>
      <c r="I15" s="47"/>
    </row>
    <row r="16" spans="2:9" ht="36" x14ac:dyDescent="0.25">
      <c r="B16" s="9" t="s">
        <v>129</v>
      </c>
      <c r="C16" s="15" t="s">
        <v>130</v>
      </c>
      <c r="D16" s="16" t="s">
        <v>26</v>
      </c>
      <c r="E16" s="33">
        <f>I2</f>
        <v>3</v>
      </c>
      <c r="F16" s="13"/>
      <c r="G16" s="14"/>
      <c r="H16" s="4"/>
      <c r="I16" s="47"/>
    </row>
    <row r="17" spans="2:9" x14ac:dyDescent="0.25">
      <c r="B17" s="9"/>
      <c r="C17" s="34"/>
      <c r="D17" s="9"/>
      <c r="E17" s="4"/>
      <c r="F17" s="13"/>
      <c r="G17" s="14"/>
      <c r="I17" s="47"/>
    </row>
    <row r="18" spans="2:9" ht="24" x14ac:dyDescent="0.25">
      <c r="B18" s="9" t="s">
        <v>131</v>
      </c>
      <c r="C18" s="15" t="s">
        <v>29</v>
      </c>
      <c r="D18" s="9" t="s">
        <v>132</v>
      </c>
      <c r="E18" s="33" t="s">
        <v>30</v>
      </c>
      <c r="F18" s="13"/>
      <c r="G18" s="14"/>
      <c r="H18" s="4"/>
      <c r="I18" s="47" t="s">
        <v>31</v>
      </c>
    </row>
    <row r="19" spans="2:9" x14ac:dyDescent="0.25">
      <c r="B19" s="9"/>
      <c r="C19" s="34"/>
      <c r="D19" s="9"/>
      <c r="E19" s="10"/>
      <c r="F19" s="13"/>
      <c r="G19" s="14"/>
      <c r="H19" s="4"/>
      <c r="I19" s="47"/>
    </row>
    <row r="20" spans="2:9" x14ac:dyDescent="0.25">
      <c r="B20" s="9" t="s">
        <v>133</v>
      </c>
      <c r="C20" s="15" t="s">
        <v>32</v>
      </c>
      <c r="D20" s="9" t="s">
        <v>132</v>
      </c>
      <c r="E20" s="33" t="s">
        <v>30</v>
      </c>
      <c r="F20" s="13"/>
      <c r="G20" s="14"/>
      <c r="H20" s="4"/>
      <c r="I20" s="47" t="s">
        <v>31</v>
      </c>
    </row>
    <row r="21" spans="2:9" x14ac:dyDescent="0.25">
      <c r="B21" s="9"/>
      <c r="C21" s="34"/>
      <c r="D21" s="9"/>
      <c r="E21" s="10"/>
      <c r="F21" s="13"/>
      <c r="G21" s="14"/>
      <c r="H21" s="4"/>
      <c r="I21" s="47"/>
    </row>
    <row r="22" spans="2:9" x14ac:dyDescent="0.25">
      <c r="B22" s="9" t="s">
        <v>134</v>
      </c>
      <c r="C22" s="15" t="s">
        <v>33</v>
      </c>
      <c r="D22" s="9" t="s">
        <v>132</v>
      </c>
      <c r="E22" s="33" t="s">
        <v>30</v>
      </c>
      <c r="F22" s="13"/>
      <c r="G22" s="14"/>
      <c r="H22" s="4"/>
      <c r="I22" s="47" t="s">
        <v>31</v>
      </c>
    </row>
    <row r="23" spans="2:9" x14ac:dyDescent="0.25">
      <c r="B23" s="9"/>
      <c r="C23" s="34"/>
      <c r="D23" s="9"/>
      <c r="E23" s="4"/>
      <c r="F23" s="19"/>
      <c r="G23" s="20"/>
      <c r="H23" s="4"/>
      <c r="I23" s="48"/>
    </row>
    <row r="24" spans="2:9" x14ac:dyDescent="0.25">
      <c r="B24" s="9" t="s">
        <v>135</v>
      </c>
      <c r="C24" s="15" t="s">
        <v>34</v>
      </c>
      <c r="D24" s="9" t="s">
        <v>132</v>
      </c>
      <c r="E24" s="33" t="s">
        <v>30</v>
      </c>
      <c r="F24" s="13"/>
      <c r="G24" s="14"/>
      <c r="H24" s="4"/>
      <c r="I24" s="47" t="s">
        <v>31</v>
      </c>
    </row>
    <row r="25" spans="2:9" x14ac:dyDescent="0.25">
      <c r="B25" s="9"/>
      <c r="C25" s="34"/>
      <c r="D25" s="9"/>
      <c r="E25" s="4"/>
      <c r="F25" s="13"/>
      <c r="G25" s="14"/>
      <c r="H25" s="4"/>
      <c r="I25" s="47"/>
    </row>
    <row r="26" spans="2:9" ht="24" x14ac:dyDescent="0.25">
      <c r="B26" s="9" t="s">
        <v>136</v>
      </c>
      <c r="C26" s="15" t="s">
        <v>35</v>
      </c>
      <c r="D26" s="9" t="s">
        <v>132</v>
      </c>
      <c r="E26" s="33" t="s">
        <v>30</v>
      </c>
      <c r="F26" s="13"/>
      <c r="G26" s="14"/>
      <c r="H26" s="4"/>
      <c r="I26" s="47" t="s">
        <v>31</v>
      </c>
    </row>
    <row r="27" spans="2:9" x14ac:dyDescent="0.25">
      <c r="B27" s="9"/>
      <c r="C27" s="34"/>
      <c r="D27" s="9"/>
      <c r="E27" s="4"/>
      <c r="F27" s="13"/>
      <c r="G27" s="14"/>
      <c r="I27" s="47"/>
    </row>
    <row r="28" spans="2:9" x14ac:dyDescent="0.25">
      <c r="B28" s="12"/>
      <c r="C28" s="10"/>
      <c r="D28" s="9"/>
      <c r="E28" s="4"/>
      <c r="F28" s="13"/>
      <c r="G28" s="14"/>
      <c r="H28" s="4"/>
      <c r="I28" s="47"/>
    </row>
    <row r="29" spans="2:9" x14ac:dyDescent="0.25">
      <c r="B29" s="9"/>
      <c r="C29" s="34"/>
      <c r="D29" s="9"/>
      <c r="E29" s="4"/>
      <c r="F29" s="13"/>
      <c r="G29" s="14"/>
      <c r="I29" s="47"/>
    </row>
    <row r="30" spans="2:9" x14ac:dyDescent="0.25">
      <c r="B30" s="9"/>
      <c r="C30" s="34"/>
      <c r="D30" s="18"/>
      <c r="E30" s="4"/>
      <c r="F30" s="19"/>
      <c r="G30" s="20"/>
      <c r="I30" s="48"/>
    </row>
    <row r="31" spans="2:9" x14ac:dyDescent="0.25">
      <c r="B31" s="9"/>
      <c r="C31" s="34"/>
      <c r="D31" s="18"/>
      <c r="E31" s="4"/>
      <c r="F31" s="19"/>
      <c r="G31" s="20"/>
      <c r="I31" s="48"/>
    </row>
    <row r="32" spans="2:9" ht="15.75" thickBot="1" x14ac:dyDescent="0.3">
      <c r="B32" s="22"/>
      <c r="C32" s="23"/>
      <c r="D32" s="24"/>
      <c r="E32" s="25"/>
      <c r="F32" s="26"/>
      <c r="G32" s="27"/>
      <c r="H32" s="28"/>
      <c r="I32" s="53"/>
    </row>
    <row r="33" spans="2:9" ht="15.75" thickBot="1" x14ac:dyDescent="0.3">
      <c r="B33" s="69" t="s">
        <v>41</v>
      </c>
      <c r="C33" s="70"/>
      <c r="D33" s="70"/>
      <c r="E33" s="30"/>
      <c r="F33" s="5"/>
      <c r="G33" s="5"/>
      <c r="H33" s="29"/>
      <c r="I33" s="55">
        <f>SUM(I6:I30)</f>
        <v>0</v>
      </c>
    </row>
  </sheetData>
  <mergeCells count="10">
    <mergeCell ref="I3:I4"/>
    <mergeCell ref="B33:D33"/>
    <mergeCell ref="B2:C2"/>
    <mergeCell ref="G2:H2"/>
    <mergeCell ref="B3:B4"/>
    <mergeCell ref="C3:C4"/>
    <mergeCell ref="D3:D4"/>
    <mergeCell ref="E3:E4"/>
    <mergeCell ref="F3:G3"/>
    <mergeCell ref="H3:H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workbookViewId="0">
      <selection activeCell="I6" sqref="I6:I22"/>
    </sheetView>
  </sheetViews>
  <sheetFormatPr defaultColWidth="11.42578125" defaultRowHeight="15" x14ac:dyDescent="0.25"/>
  <cols>
    <col min="1" max="1" width="5" customWidth="1"/>
    <col min="2" max="2" width="4.42578125" bestFit="1" customWidth="1"/>
    <col min="3" max="3" width="58.140625" customWidth="1"/>
    <col min="4" max="5" width="8.42578125" customWidth="1"/>
    <col min="6" max="9" width="9.85546875" customWidth="1"/>
    <col min="10" max="11" width="80.28515625" customWidth="1"/>
  </cols>
  <sheetData>
    <row r="2" spans="2:9" ht="15.75" thickBot="1" x14ac:dyDescent="0.3">
      <c r="B2" s="71" t="s">
        <v>42</v>
      </c>
      <c r="C2" s="71"/>
      <c r="D2" s="4"/>
      <c r="E2" s="4"/>
      <c r="G2" s="72" t="s">
        <v>1</v>
      </c>
      <c r="H2" s="72"/>
      <c r="I2" s="45">
        <f>BILL!I2</f>
        <v>3</v>
      </c>
    </row>
    <row r="3" spans="2:9" ht="15.75" thickBot="1" x14ac:dyDescent="0.3">
      <c r="B3" s="67" t="s">
        <v>2</v>
      </c>
      <c r="C3" s="67" t="s">
        <v>3</v>
      </c>
      <c r="D3" s="67" t="s">
        <v>4</v>
      </c>
      <c r="E3" s="67" t="s">
        <v>5</v>
      </c>
      <c r="F3" s="73" t="s">
        <v>6</v>
      </c>
      <c r="G3" s="74"/>
      <c r="H3" s="75" t="s">
        <v>24</v>
      </c>
      <c r="I3" s="67" t="s">
        <v>7</v>
      </c>
    </row>
    <row r="4" spans="2:9" ht="15.75" thickBot="1" x14ac:dyDescent="0.3">
      <c r="B4" s="68"/>
      <c r="C4" s="68"/>
      <c r="D4" s="68"/>
      <c r="E4" s="68"/>
      <c r="F4" s="8" t="s">
        <v>8</v>
      </c>
      <c r="G4" s="8" t="s">
        <v>9</v>
      </c>
      <c r="H4" s="76"/>
      <c r="I4" s="68"/>
    </row>
    <row r="5" spans="2:9" x14ac:dyDescent="0.25">
      <c r="B5" s="9"/>
      <c r="C5" s="34"/>
      <c r="D5" s="9"/>
      <c r="E5" s="4"/>
      <c r="F5" s="13"/>
      <c r="G5" s="14"/>
      <c r="I5" s="13"/>
    </row>
    <row r="6" spans="2:9" ht="72" x14ac:dyDescent="0.25">
      <c r="B6" s="9" t="s">
        <v>137</v>
      </c>
      <c r="C6" s="15" t="s">
        <v>138</v>
      </c>
      <c r="D6" s="16" t="s">
        <v>26</v>
      </c>
      <c r="E6" s="17">
        <f>I2</f>
        <v>3</v>
      </c>
      <c r="F6" s="13"/>
      <c r="G6" s="14"/>
      <c r="I6" s="47"/>
    </row>
    <row r="7" spans="2:9" x14ac:dyDescent="0.25">
      <c r="B7" s="9"/>
      <c r="C7" s="34"/>
      <c r="D7" s="9"/>
      <c r="E7" s="4"/>
      <c r="F7" s="13"/>
      <c r="G7" s="14"/>
      <c r="I7" s="47"/>
    </row>
    <row r="8" spans="2:9" x14ac:dyDescent="0.25">
      <c r="B8" s="9" t="s">
        <v>139</v>
      </c>
      <c r="C8" s="15" t="s">
        <v>140</v>
      </c>
      <c r="D8" s="9" t="s">
        <v>11</v>
      </c>
      <c r="E8" s="33">
        <v>1</v>
      </c>
      <c r="F8" s="13"/>
      <c r="G8" s="14"/>
      <c r="I8" s="47"/>
    </row>
    <row r="9" spans="2:9" x14ac:dyDescent="0.25">
      <c r="B9" s="9"/>
      <c r="C9" s="34"/>
      <c r="D9" s="16"/>
      <c r="E9" s="10"/>
      <c r="F9" s="13"/>
      <c r="G9" s="14"/>
      <c r="I9" s="47"/>
    </row>
    <row r="10" spans="2:9" x14ac:dyDescent="0.25">
      <c r="B10" s="9" t="s">
        <v>141</v>
      </c>
      <c r="C10" s="15" t="s">
        <v>43</v>
      </c>
      <c r="D10" s="9" t="s">
        <v>26</v>
      </c>
      <c r="E10" s="17">
        <f>I2</f>
        <v>3</v>
      </c>
      <c r="F10" s="13"/>
      <c r="G10" s="14"/>
      <c r="I10" s="47"/>
    </row>
    <row r="11" spans="2:9" x14ac:dyDescent="0.25">
      <c r="B11" s="9"/>
      <c r="C11" s="34"/>
      <c r="D11" s="18"/>
      <c r="E11" s="4"/>
      <c r="F11" s="19"/>
      <c r="G11" s="20"/>
      <c r="I11" s="48"/>
    </row>
    <row r="12" spans="2:9" x14ac:dyDescent="0.25">
      <c r="B12" s="9" t="s">
        <v>142</v>
      </c>
      <c r="C12" s="15" t="s">
        <v>143</v>
      </c>
      <c r="D12" s="16" t="s">
        <v>11</v>
      </c>
      <c r="E12" s="17">
        <f>I2</f>
        <v>3</v>
      </c>
      <c r="F12" s="13"/>
      <c r="G12" s="14"/>
      <c r="I12" s="47"/>
    </row>
    <row r="13" spans="2:9" x14ac:dyDescent="0.25">
      <c r="B13" s="9"/>
      <c r="C13" s="34"/>
      <c r="D13" s="9"/>
      <c r="E13" s="4"/>
      <c r="F13" s="13"/>
      <c r="G13" s="14"/>
      <c r="I13" s="47"/>
    </row>
    <row r="14" spans="2:9" ht="36" x14ac:dyDescent="0.25">
      <c r="B14" s="9" t="s">
        <v>144</v>
      </c>
      <c r="C14" s="15" t="s">
        <v>145</v>
      </c>
      <c r="D14" s="9" t="s">
        <v>26</v>
      </c>
      <c r="E14" s="17">
        <f>9*I2</f>
        <v>27</v>
      </c>
      <c r="F14" s="13"/>
      <c r="G14" s="14"/>
      <c r="H14" s="4"/>
      <c r="I14" s="47"/>
    </row>
    <row r="15" spans="2:9" x14ac:dyDescent="0.25">
      <c r="B15" s="9"/>
      <c r="C15" s="34"/>
      <c r="D15" s="9"/>
      <c r="E15" s="10"/>
      <c r="F15" s="13"/>
      <c r="G15" s="14"/>
      <c r="H15" s="4"/>
      <c r="I15" s="47"/>
    </row>
    <row r="16" spans="2:9" ht="36" x14ac:dyDescent="0.25">
      <c r="B16" s="9" t="s">
        <v>146</v>
      </c>
      <c r="C16" s="15" t="s">
        <v>44</v>
      </c>
      <c r="D16" s="9" t="s">
        <v>26</v>
      </c>
      <c r="E16" s="17">
        <f>I2</f>
        <v>3</v>
      </c>
      <c r="F16" s="13"/>
      <c r="G16" s="14"/>
      <c r="H16" s="4"/>
      <c r="I16" s="47"/>
    </row>
    <row r="17" spans="2:9" x14ac:dyDescent="0.25">
      <c r="B17" s="9"/>
      <c r="C17" s="34"/>
      <c r="D17" s="18"/>
      <c r="E17" s="4"/>
      <c r="F17" s="19"/>
      <c r="G17" s="20"/>
      <c r="I17" s="48"/>
    </row>
    <row r="18" spans="2:9" x14ac:dyDescent="0.25">
      <c r="B18" s="9"/>
      <c r="C18" s="34"/>
      <c r="D18" s="16"/>
      <c r="E18" s="10"/>
      <c r="F18" s="13"/>
      <c r="G18" s="14"/>
      <c r="I18" s="47"/>
    </row>
    <row r="19" spans="2:9" x14ac:dyDescent="0.25">
      <c r="B19" s="9"/>
      <c r="C19" s="34"/>
      <c r="D19" s="9"/>
      <c r="E19" s="4"/>
      <c r="F19" s="13"/>
      <c r="G19" s="14"/>
      <c r="I19" s="47"/>
    </row>
    <row r="20" spans="2:9" x14ac:dyDescent="0.25">
      <c r="B20" s="9"/>
      <c r="C20" s="34"/>
      <c r="D20" s="18"/>
      <c r="E20" s="4"/>
      <c r="F20" s="19"/>
      <c r="G20" s="20"/>
      <c r="I20" s="48"/>
    </row>
    <row r="21" spans="2:9" ht="15.75" thickBot="1" x14ac:dyDescent="0.3">
      <c r="B21" s="22"/>
      <c r="C21" s="23"/>
      <c r="D21" s="24"/>
      <c r="E21" s="25"/>
      <c r="F21" s="26"/>
      <c r="G21" s="27"/>
      <c r="H21" s="28"/>
      <c r="I21" s="53"/>
    </row>
    <row r="22" spans="2:9" ht="15.75" thickBot="1" x14ac:dyDescent="0.3">
      <c r="B22" s="69" t="s">
        <v>45</v>
      </c>
      <c r="C22" s="70"/>
      <c r="D22" s="70"/>
      <c r="E22" s="30"/>
      <c r="F22" s="5"/>
      <c r="G22" s="5"/>
      <c r="H22" s="29"/>
      <c r="I22" s="55">
        <f>SUM(I6:I16)</f>
        <v>0</v>
      </c>
    </row>
  </sheetData>
  <mergeCells count="10">
    <mergeCell ref="I3:I4"/>
    <mergeCell ref="B22:D22"/>
    <mergeCell ref="B2:C2"/>
    <mergeCell ref="G2:H2"/>
    <mergeCell ref="B3:B4"/>
    <mergeCell ref="C3:C4"/>
    <mergeCell ref="D3:D4"/>
    <mergeCell ref="E3:E4"/>
    <mergeCell ref="F3:G3"/>
    <mergeCell ref="H3:H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3"/>
  <sheetViews>
    <sheetView topLeftCell="A13" workbookViewId="0">
      <selection activeCell="I6" sqref="I6:I43"/>
    </sheetView>
  </sheetViews>
  <sheetFormatPr defaultColWidth="11.42578125" defaultRowHeight="15" x14ac:dyDescent="0.25"/>
  <cols>
    <col min="1" max="1" width="5.140625" customWidth="1"/>
    <col min="2" max="2" width="4.42578125" bestFit="1" customWidth="1"/>
    <col min="3" max="3" width="58.140625" customWidth="1"/>
    <col min="4" max="5" width="8.42578125" customWidth="1"/>
    <col min="6" max="9" width="9.85546875" customWidth="1"/>
    <col min="10" max="11" width="80.28515625" customWidth="1"/>
  </cols>
  <sheetData>
    <row r="3" spans="2:9" ht="15.75" thickBot="1" x14ac:dyDescent="0.3">
      <c r="B3" s="71" t="s">
        <v>46</v>
      </c>
      <c r="C3" s="71"/>
      <c r="D3" s="71"/>
      <c r="E3" s="4"/>
      <c r="G3" s="72" t="s">
        <v>1</v>
      </c>
      <c r="H3" s="72"/>
      <c r="I3" s="45">
        <f>BILL!I2</f>
        <v>3</v>
      </c>
    </row>
    <row r="4" spans="2:9" ht="15.75" thickBot="1" x14ac:dyDescent="0.3">
      <c r="B4" s="67" t="s">
        <v>2</v>
      </c>
      <c r="C4" s="77" t="s">
        <v>3</v>
      </c>
      <c r="D4" s="67" t="s">
        <v>4</v>
      </c>
      <c r="E4" s="67" t="s">
        <v>5</v>
      </c>
      <c r="F4" s="73" t="s">
        <v>6</v>
      </c>
      <c r="G4" s="74"/>
      <c r="H4" s="75" t="s">
        <v>24</v>
      </c>
      <c r="I4" s="67" t="s">
        <v>7</v>
      </c>
    </row>
    <row r="5" spans="2:9" ht="15.75" thickBot="1" x14ac:dyDescent="0.3">
      <c r="B5" s="68"/>
      <c r="C5" s="78"/>
      <c r="D5" s="68"/>
      <c r="E5" s="68"/>
      <c r="F5" s="8" t="s">
        <v>8</v>
      </c>
      <c r="G5" s="8" t="s">
        <v>9</v>
      </c>
      <c r="H5" s="76"/>
      <c r="I5" s="68"/>
    </row>
    <row r="6" spans="2:9" ht="24" x14ac:dyDescent="0.25">
      <c r="B6" s="9" t="s">
        <v>147</v>
      </c>
      <c r="C6" s="15" t="s">
        <v>36</v>
      </c>
      <c r="D6" s="16"/>
      <c r="E6" s="10"/>
      <c r="F6" s="13"/>
      <c r="G6" s="14"/>
      <c r="I6" s="47"/>
    </row>
    <row r="7" spans="2:9" x14ac:dyDescent="0.25">
      <c r="B7" s="9" t="s">
        <v>148</v>
      </c>
      <c r="C7" s="15" t="s">
        <v>37</v>
      </c>
      <c r="D7" s="9" t="s">
        <v>38</v>
      </c>
      <c r="E7" s="33">
        <f>2*I3</f>
        <v>6</v>
      </c>
      <c r="F7" s="13"/>
      <c r="G7" s="14"/>
      <c r="I7" s="47"/>
    </row>
    <row r="8" spans="2:9" x14ac:dyDescent="0.25">
      <c r="B8" s="9"/>
      <c r="C8" s="34"/>
      <c r="D8" s="16"/>
      <c r="E8" s="10"/>
      <c r="F8" s="13"/>
      <c r="G8" s="14"/>
      <c r="I8" s="47"/>
    </row>
    <row r="9" spans="2:9" x14ac:dyDescent="0.25">
      <c r="B9" s="9" t="s">
        <v>149</v>
      </c>
      <c r="C9" s="15" t="s">
        <v>39</v>
      </c>
      <c r="D9" s="9" t="s">
        <v>26</v>
      </c>
      <c r="E9" s="33">
        <f>2*I3</f>
        <v>6</v>
      </c>
      <c r="F9" s="13"/>
      <c r="G9" s="14"/>
      <c r="I9" s="47"/>
    </row>
    <row r="10" spans="2:9" x14ac:dyDescent="0.25">
      <c r="B10" s="9"/>
      <c r="C10" s="34"/>
      <c r="D10" s="18"/>
      <c r="E10" s="4"/>
      <c r="F10" s="19"/>
      <c r="G10" s="20"/>
      <c r="I10" s="48"/>
    </row>
    <row r="11" spans="2:9" ht="24" x14ac:dyDescent="0.25">
      <c r="B11" s="9" t="s">
        <v>150</v>
      </c>
      <c r="C11" s="15" t="s">
        <v>47</v>
      </c>
      <c r="D11" s="9" t="s">
        <v>26</v>
      </c>
      <c r="E11" s="33">
        <f>I3</f>
        <v>3</v>
      </c>
      <c r="F11" s="13"/>
      <c r="G11" s="14"/>
      <c r="I11" s="47"/>
    </row>
    <row r="12" spans="2:9" x14ac:dyDescent="0.25">
      <c r="B12" s="9"/>
      <c r="C12" s="34"/>
      <c r="D12" s="9"/>
      <c r="E12" s="4"/>
      <c r="F12" s="13"/>
      <c r="G12" s="14"/>
      <c r="I12" s="47"/>
    </row>
    <row r="13" spans="2:9" ht="24" x14ac:dyDescent="0.25">
      <c r="B13" s="9" t="s">
        <v>151</v>
      </c>
      <c r="C13" s="15" t="s">
        <v>40</v>
      </c>
      <c r="D13" s="9" t="s">
        <v>26</v>
      </c>
      <c r="E13" s="33">
        <f>I3</f>
        <v>3</v>
      </c>
      <c r="F13" s="13"/>
      <c r="G13" s="14"/>
      <c r="I13" s="47"/>
    </row>
    <row r="14" spans="2:9" x14ac:dyDescent="0.25">
      <c r="B14" s="9"/>
      <c r="C14" s="34"/>
      <c r="D14" s="9"/>
      <c r="E14" s="10"/>
      <c r="F14" s="13"/>
      <c r="G14" s="14"/>
      <c r="H14" s="4"/>
      <c r="I14" s="47"/>
    </row>
    <row r="15" spans="2:9" ht="24" x14ac:dyDescent="0.25">
      <c r="B15" s="9" t="s">
        <v>152</v>
      </c>
      <c r="C15" s="15" t="s">
        <v>153</v>
      </c>
      <c r="D15" s="9"/>
      <c r="E15" s="4"/>
      <c r="F15" s="13"/>
      <c r="G15" s="14"/>
      <c r="H15" s="4"/>
      <c r="I15" s="47"/>
    </row>
    <row r="16" spans="2:9" x14ac:dyDescent="0.25">
      <c r="B16" s="9" t="s">
        <v>154</v>
      </c>
      <c r="C16" s="15" t="s">
        <v>155</v>
      </c>
      <c r="D16" s="9" t="s">
        <v>132</v>
      </c>
      <c r="E16" s="33">
        <f>10*I3</f>
        <v>30</v>
      </c>
      <c r="F16" s="13"/>
      <c r="G16" s="14"/>
      <c r="H16" s="4"/>
      <c r="I16" s="47"/>
    </row>
    <row r="17" spans="2:9" x14ac:dyDescent="0.25">
      <c r="B17" s="9"/>
      <c r="C17" s="35"/>
      <c r="D17" s="35"/>
      <c r="E17" s="4"/>
      <c r="F17" s="19"/>
      <c r="G17" s="20"/>
      <c r="H17" s="4"/>
      <c r="I17" s="48"/>
    </row>
    <row r="18" spans="2:9" x14ac:dyDescent="0.25">
      <c r="B18" s="9" t="s">
        <v>156</v>
      </c>
      <c r="C18" s="15" t="s">
        <v>48</v>
      </c>
      <c r="D18" s="9" t="s">
        <v>132</v>
      </c>
      <c r="E18" s="33" t="s">
        <v>30</v>
      </c>
      <c r="F18" s="13"/>
      <c r="G18" s="14"/>
      <c r="H18" s="4"/>
      <c r="I18" s="47" t="s">
        <v>31</v>
      </c>
    </row>
    <row r="19" spans="2:9" x14ac:dyDescent="0.25">
      <c r="B19" s="9"/>
      <c r="C19" s="34"/>
      <c r="D19" s="9"/>
      <c r="E19" s="4"/>
      <c r="F19" s="13"/>
      <c r="G19" s="14"/>
      <c r="H19" s="4"/>
      <c r="I19" s="47"/>
    </row>
    <row r="20" spans="2:9" x14ac:dyDescent="0.25">
      <c r="B20" s="9" t="s">
        <v>157</v>
      </c>
      <c r="C20" s="15" t="s">
        <v>49</v>
      </c>
      <c r="D20" s="9" t="s">
        <v>132</v>
      </c>
      <c r="E20" s="33" t="s">
        <v>30</v>
      </c>
      <c r="F20" s="13"/>
      <c r="G20" s="14"/>
      <c r="H20" s="4"/>
      <c r="I20" s="47" t="s">
        <v>31</v>
      </c>
    </row>
    <row r="21" spans="2:9" x14ac:dyDescent="0.25">
      <c r="B21" s="9"/>
      <c r="C21" s="34"/>
      <c r="D21" s="9"/>
      <c r="E21" s="4"/>
      <c r="F21" s="13"/>
      <c r="G21" s="14"/>
      <c r="I21" s="47"/>
    </row>
    <row r="22" spans="2:9" ht="26.25" x14ac:dyDescent="0.25">
      <c r="B22" s="9" t="s">
        <v>158</v>
      </c>
      <c r="C22" s="15" t="s">
        <v>159</v>
      </c>
      <c r="D22" s="9"/>
      <c r="E22" s="4"/>
      <c r="F22" s="13"/>
      <c r="G22" s="14"/>
      <c r="I22" s="47"/>
    </row>
    <row r="23" spans="2:9" x14ac:dyDescent="0.25">
      <c r="B23" s="9" t="s">
        <v>160</v>
      </c>
      <c r="C23" s="15" t="s">
        <v>37</v>
      </c>
      <c r="D23" s="9" t="s">
        <v>38</v>
      </c>
      <c r="E23" s="33">
        <f>40*I3</f>
        <v>120</v>
      </c>
      <c r="F23" s="13"/>
      <c r="G23" s="14"/>
      <c r="I23" s="47"/>
    </row>
    <row r="24" spans="2:9" x14ac:dyDescent="0.25">
      <c r="B24" s="9"/>
      <c r="C24" s="34"/>
      <c r="D24" s="18"/>
      <c r="E24" s="4"/>
      <c r="F24" s="19"/>
      <c r="G24" s="20"/>
      <c r="I24" s="48"/>
    </row>
    <row r="25" spans="2:9" x14ac:dyDescent="0.25">
      <c r="B25" s="9" t="s">
        <v>161</v>
      </c>
      <c r="C25" s="15" t="s">
        <v>50</v>
      </c>
      <c r="D25" s="16" t="s">
        <v>26</v>
      </c>
      <c r="E25" s="33">
        <f>2*I3</f>
        <v>6</v>
      </c>
      <c r="F25" s="13"/>
      <c r="G25" s="14"/>
      <c r="I25" s="47"/>
    </row>
    <row r="26" spans="2:9" x14ac:dyDescent="0.25">
      <c r="B26" s="9"/>
      <c r="C26" s="34"/>
      <c r="D26" s="9"/>
      <c r="E26" s="4"/>
      <c r="F26" s="13"/>
      <c r="G26" s="14"/>
      <c r="I26" s="47"/>
    </row>
    <row r="27" spans="2:9" x14ac:dyDescent="0.25">
      <c r="B27" s="9" t="s">
        <v>162</v>
      </c>
      <c r="C27" s="15" t="s">
        <v>51</v>
      </c>
      <c r="D27" s="9" t="s">
        <v>26</v>
      </c>
      <c r="E27" s="33">
        <f>I3</f>
        <v>3</v>
      </c>
      <c r="F27" s="13"/>
      <c r="G27" s="14"/>
      <c r="I27" s="47"/>
    </row>
    <row r="28" spans="2:9" x14ac:dyDescent="0.25">
      <c r="B28" s="9"/>
      <c r="C28" s="34"/>
      <c r="D28" s="9"/>
      <c r="E28" s="4"/>
      <c r="F28" s="13"/>
      <c r="G28" s="14"/>
      <c r="I28" s="47"/>
    </row>
    <row r="29" spans="2:9" x14ac:dyDescent="0.25">
      <c r="B29" s="9" t="s">
        <v>163</v>
      </c>
      <c r="C29" s="15" t="s">
        <v>164</v>
      </c>
      <c r="D29" s="9" t="s">
        <v>26</v>
      </c>
      <c r="E29" s="33" t="s">
        <v>30</v>
      </c>
      <c r="F29" s="13"/>
      <c r="G29" s="14"/>
      <c r="I29" s="47" t="s">
        <v>31</v>
      </c>
    </row>
    <row r="30" spans="2:9" x14ac:dyDescent="0.25">
      <c r="B30" s="9"/>
      <c r="C30" s="34"/>
      <c r="D30" s="9"/>
      <c r="E30" s="4"/>
      <c r="F30" s="13"/>
      <c r="G30" s="14"/>
      <c r="I30" s="47"/>
    </row>
    <row r="31" spans="2:9" x14ac:dyDescent="0.25">
      <c r="B31" s="9" t="s">
        <v>165</v>
      </c>
      <c r="C31" s="15" t="s">
        <v>53</v>
      </c>
      <c r="D31" s="9" t="s">
        <v>26</v>
      </c>
      <c r="E31" s="33" t="s">
        <v>30</v>
      </c>
      <c r="F31" s="13"/>
      <c r="G31" s="14"/>
      <c r="I31" s="47" t="s">
        <v>31</v>
      </c>
    </row>
    <row r="32" spans="2:9" x14ac:dyDescent="0.25">
      <c r="B32" s="9"/>
      <c r="C32" s="34"/>
      <c r="D32" s="9"/>
      <c r="E32" s="4"/>
      <c r="F32" s="13"/>
      <c r="G32" s="14"/>
      <c r="I32" s="47"/>
    </row>
    <row r="33" spans="2:9" ht="26.25" x14ac:dyDescent="0.25">
      <c r="B33" s="9" t="s">
        <v>166</v>
      </c>
      <c r="C33" s="15" t="s">
        <v>167</v>
      </c>
      <c r="D33" s="9"/>
      <c r="E33" s="4"/>
      <c r="F33" s="13"/>
      <c r="G33" s="14"/>
      <c r="I33" s="47"/>
    </row>
    <row r="34" spans="2:9" x14ac:dyDescent="0.25">
      <c r="B34" s="9" t="s">
        <v>168</v>
      </c>
      <c r="C34" s="15" t="s">
        <v>37</v>
      </c>
      <c r="D34" s="9" t="s">
        <v>26</v>
      </c>
      <c r="E34" s="33" t="s">
        <v>30</v>
      </c>
      <c r="F34" s="13"/>
      <c r="G34" s="14"/>
      <c r="I34" s="47" t="s">
        <v>31</v>
      </c>
    </row>
    <row r="35" spans="2:9" x14ac:dyDescent="0.25">
      <c r="B35" s="9"/>
      <c r="C35" s="34"/>
      <c r="D35" s="16"/>
      <c r="E35" s="10"/>
      <c r="F35" s="13"/>
      <c r="G35" s="14"/>
      <c r="I35" s="47"/>
    </row>
    <row r="36" spans="2:9" x14ac:dyDescent="0.25">
      <c r="B36" s="9" t="s">
        <v>169</v>
      </c>
      <c r="C36" s="15" t="s">
        <v>54</v>
      </c>
      <c r="D36" s="9" t="s">
        <v>26</v>
      </c>
      <c r="E36" s="33" t="s">
        <v>30</v>
      </c>
      <c r="F36" s="13"/>
      <c r="G36" s="14"/>
      <c r="I36" s="47" t="s">
        <v>31</v>
      </c>
    </row>
    <row r="37" spans="2:9" x14ac:dyDescent="0.25">
      <c r="B37" s="9"/>
      <c r="C37" s="34"/>
      <c r="D37" s="9"/>
      <c r="E37" s="4"/>
      <c r="F37" s="13"/>
      <c r="G37" s="14"/>
      <c r="I37" s="47"/>
    </row>
    <row r="38" spans="2:9" x14ac:dyDescent="0.25">
      <c r="B38" s="9" t="s">
        <v>170</v>
      </c>
      <c r="C38" s="15" t="s">
        <v>39</v>
      </c>
      <c r="D38" s="9" t="s">
        <v>26</v>
      </c>
      <c r="E38" s="33" t="s">
        <v>30</v>
      </c>
      <c r="F38" s="13"/>
      <c r="G38" s="14"/>
      <c r="I38" s="47" t="s">
        <v>31</v>
      </c>
    </row>
    <row r="39" spans="2:9" x14ac:dyDescent="0.25">
      <c r="B39" s="9"/>
      <c r="C39" s="34"/>
      <c r="D39" s="9"/>
      <c r="E39" s="4"/>
      <c r="F39" s="13"/>
      <c r="G39" s="14"/>
      <c r="I39" s="47"/>
    </row>
    <row r="40" spans="2:9" ht="24" x14ac:dyDescent="0.25">
      <c r="B40" s="9" t="s">
        <v>171</v>
      </c>
      <c r="C40" s="15" t="s">
        <v>52</v>
      </c>
      <c r="D40" s="9" t="s">
        <v>26</v>
      </c>
      <c r="E40" s="33">
        <f>I3</f>
        <v>3</v>
      </c>
      <c r="F40" s="13"/>
      <c r="G40" s="14"/>
      <c r="H40" s="4"/>
      <c r="I40" s="47"/>
    </row>
    <row r="41" spans="2:9" x14ac:dyDescent="0.25">
      <c r="B41" s="9"/>
      <c r="C41" s="10"/>
      <c r="D41" s="9"/>
      <c r="E41" s="4"/>
      <c r="F41" s="13"/>
      <c r="G41" s="14"/>
      <c r="H41" s="4"/>
      <c r="I41" s="47"/>
    </row>
    <row r="42" spans="2:9" ht="15.75" thickBot="1" x14ac:dyDescent="0.3">
      <c r="B42" s="12"/>
      <c r="C42" s="10"/>
      <c r="D42" s="36"/>
      <c r="E42" s="37"/>
      <c r="F42" s="26"/>
      <c r="G42" s="27"/>
      <c r="H42" s="28"/>
      <c r="I42" s="53"/>
    </row>
    <row r="43" spans="2:9" ht="15.75" thickBot="1" x14ac:dyDescent="0.3">
      <c r="B43" s="69" t="s">
        <v>55</v>
      </c>
      <c r="C43" s="70"/>
      <c r="D43" s="70"/>
      <c r="E43" s="30"/>
      <c r="F43" s="5"/>
      <c r="G43" s="5"/>
      <c r="H43" s="29"/>
      <c r="I43" s="55">
        <f>SUM(I7:I41)</f>
        <v>0</v>
      </c>
    </row>
  </sheetData>
  <mergeCells count="10">
    <mergeCell ref="I4:I5"/>
    <mergeCell ref="B43:D43"/>
    <mergeCell ref="B3:D3"/>
    <mergeCell ref="G3:H3"/>
    <mergeCell ref="B4:B5"/>
    <mergeCell ref="C4:C5"/>
    <mergeCell ref="D4:D5"/>
    <mergeCell ref="E4:E5"/>
    <mergeCell ref="F4:G4"/>
    <mergeCell ref="H4:H5"/>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6"/>
  <sheetViews>
    <sheetView zoomScale="130" zoomScaleNormal="130" workbookViewId="0">
      <selection activeCell="I2" sqref="I2"/>
    </sheetView>
  </sheetViews>
  <sheetFormatPr defaultColWidth="11.42578125" defaultRowHeight="15" x14ac:dyDescent="0.25"/>
  <cols>
    <col min="1" max="1" width="3.85546875" customWidth="1"/>
    <col min="2" max="2" width="4.42578125" bestFit="1" customWidth="1"/>
    <col min="3" max="3" width="58.140625" customWidth="1"/>
    <col min="4" max="5" width="8.42578125" customWidth="1"/>
    <col min="6" max="9" width="9.85546875" customWidth="1"/>
    <col min="10" max="11" width="80.28515625" customWidth="1"/>
  </cols>
  <sheetData>
    <row r="2" spans="2:9" ht="15.75" thickBot="1" x14ac:dyDescent="0.3">
      <c r="B2" s="71" t="s">
        <v>56</v>
      </c>
      <c r="C2" s="71"/>
      <c r="D2" s="71"/>
      <c r="E2" s="4"/>
      <c r="G2" s="72" t="s">
        <v>1</v>
      </c>
      <c r="H2" s="72"/>
      <c r="I2" s="45">
        <f>BILL!I2</f>
        <v>3</v>
      </c>
    </row>
    <row r="3" spans="2:9" ht="15" customHeight="1" thickBot="1" x14ac:dyDescent="0.3">
      <c r="B3" s="67" t="s">
        <v>2</v>
      </c>
      <c r="C3" s="77" t="s">
        <v>3</v>
      </c>
      <c r="D3" s="67" t="s">
        <v>4</v>
      </c>
      <c r="E3" s="67" t="s">
        <v>5</v>
      </c>
      <c r="F3" s="73" t="s">
        <v>6</v>
      </c>
      <c r="G3" s="74"/>
      <c r="H3" s="75" t="s">
        <v>24</v>
      </c>
      <c r="I3" s="67" t="s">
        <v>7</v>
      </c>
    </row>
    <row r="4" spans="2:9" ht="15.75" thickBot="1" x14ac:dyDescent="0.3">
      <c r="B4" s="68"/>
      <c r="C4" s="78"/>
      <c r="D4" s="68"/>
      <c r="E4" s="68"/>
      <c r="F4" s="8" t="s">
        <v>8</v>
      </c>
      <c r="G4" s="8" t="s">
        <v>9</v>
      </c>
      <c r="H4" s="76"/>
      <c r="I4" s="68"/>
    </row>
    <row r="5" spans="2:9" x14ac:dyDescent="0.25">
      <c r="B5" s="9"/>
      <c r="C5" s="34"/>
      <c r="D5" s="9"/>
      <c r="E5" s="4"/>
      <c r="F5" s="13"/>
      <c r="G5" s="14"/>
      <c r="H5" s="46"/>
      <c r="I5" s="47"/>
    </row>
    <row r="6" spans="2:9" x14ac:dyDescent="0.25">
      <c r="B6" s="9" t="s">
        <v>172</v>
      </c>
      <c r="C6" s="11" t="s">
        <v>57</v>
      </c>
      <c r="D6" s="16"/>
      <c r="E6" s="10"/>
      <c r="F6" s="13"/>
      <c r="G6" s="14"/>
      <c r="H6" s="46"/>
      <c r="I6" s="47"/>
    </row>
    <row r="7" spans="2:9" x14ac:dyDescent="0.25">
      <c r="B7" s="9"/>
      <c r="C7" s="34"/>
      <c r="D7" s="9"/>
      <c r="E7" s="4"/>
      <c r="F7" s="13"/>
      <c r="G7" s="14"/>
      <c r="H7" s="46"/>
      <c r="I7" s="47"/>
    </row>
    <row r="8" spans="2:9" ht="48" x14ac:dyDescent="0.25">
      <c r="B8" s="9" t="s">
        <v>58</v>
      </c>
      <c r="C8" s="15" t="s">
        <v>59</v>
      </c>
      <c r="D8" s="9" t="s">
        <v>11</v>
      </c>
      <c r="E8" s="33">
        <v>1</v>
      </c>
      <c r="F8" s="13"/>
      <c r="G8" s="14"/>
      <c r="H8" s="46"/>
      <c r="I8" s="47"/>
    </row>
    <row r="9" spans="2:9" x14ac:dyDescent="0.25">
      <c r="B9" s="9"/>
      <c r="C9" s="34"/>
      <c r="D9" s="16"/>
      <c r="E9" s="10"/>
      <c r="F9" s="13"/>
      <c r="G9" s="14"/>
      <c r="H9" s="46"/>
      <c r="I9" s="47"/>
    </row>
    <row r="10" spans="2:9" ht="24" x14ac:dyDescent="0.25">
      <c r="B10" s="9" t="s">
        <v>60</v>
      </c>
      <c r="C10" s="15" t="s">
        <v>173</v>
      </c>
      <c r="D10" s="9" t="s">
        <v>11</v>
      </c>
      <c r="E10" s="33">
        <v>1</v>
      </c>
      <c r="F10" s="13"/>
      <c r="G10" s="14"/>
      <c r="H10" s="46"/>
      <c r="I10" s="47"/>
    </row>
    <row r="11" spans="2:9" x14ac:dyDescent="0.25">
      <c r="B11" s="9"/>
      <c r="C11" s="34"/>
      <c r="D11" s="18"/>
      <c r="E11" s="4"/>
      <c r="F11" s="19"/>
      <c r="G11" s="20"/>
      <c r="H11" s="46"/>
      <c r="I11" s="48"/>
    </row>
    <row r="12" spans="2:9" ht="24" x14ac:dyDescent="0.25">
      <c r="B12" s="9" t="s">
        <v>174</v>
      </c>
      <c r="C12" s="15" t="s">
        <v>61</v>
      </c>
      <c r="D12" s="9" t="s">
        <v>11</v>
      </c>
      <c r="E12" s="33">
        <f>I2</f>
        <v>3</v>
      </c>
      <c r="F12" s="13"/>
      <c r="G12" s="14"/>
      <c r="H12" s="46"/>
      <c r="I12" s="47"/>
    </row>
    <row r="13" spans="2:9" x14ac:dyDescent="0.25">
      <c r="B13" s="9"/>
      <c r="C13" s="34"/>
      <c r="D13" s="9"/>
      <c r="E13" s="4"/>
      <c r="F13" s="13"/>
      <c r="G13" s="14"/>
      <c r="H13" s="46"/>
      <c r="I13" s="47"/>
    </row>
    <row r="14" spans="2:9" x14ac:dyDescent="0.25">
      <c r="B14" s="9" t="s">
        <v>175</v>
      </c>
      <c r="C14" s="11" t="s">
        <v>62</v>
      </c>
      <c r="D14" s="9"/>
      <c r="E14" s="4"/>
      <c r="F14" s="13"/>
      <c r="G14" s="14"/>
      <c r="H14" s="46"/>
      <c r="I14" s="47"/>
    </row>
    <row r="15" spans="2:9" x14ac:dyDescent="0.25">
      <c r="B15" s="9"/>
      <c r="C15" s="34"/>
      <c r="D15" s="9"/>
      <c r="E15" s="10"/>
      <c r="F15" s="13"/>
      <c r="G15" s="14"/>
      <c r="H15" s="49"/>
      <c r="I15" s="47"/>
    </row>
    <row r="16" spans="2:9" ht="24" x14ac:dyDescent="0.25">
      <c r="B16" s="9" t="s">
        <v>63</v>
      </c>
      <c r="C16" s="15" t="s">
        <v>64</v>
      </c>
      <c r="D16" s="9" t="s">
        <v>26</v>
      </c>
      <c r="E16" s="33" t="s">
        <v>30</v>
      </c>
      <c r="F16" s="13"/>
      <c r="G16" s="14"/>
      <c r="H16" s="49"/>
      <c r="I16" s="47"/>
    </row>
    <row r="17" spans="2:11" x14ac:dyDescent="0.25">
      <c r="B17" s="9"/>
      <c r="C17" s="34"/>
      <c r="D17" s="9"/>
      <c r="E17" s="10"/>
      <c r="F17" s="13"/>
      <c r="G17" s="14"/>
      <c r="H17" s="49"/>
      <c r="I17" s="47"/>
    </row>
    <row r="18" spans="2:11" x14ac:dyDescent="0.25">
      <c r="B18" s="9" t="s">
        <v>65</v>
      </c>
      <c r="C18" s="15" t="s">
        <v>66</v>
      </c>
      <c r="D18" s="9" t="s">
        <v>26</v>
      </c>
      <c r="E18" s="33" t="s">
        <v>30</v>
      </c>
      <c r="F18" s="13"/>
      <c r="G18" s="14"/>
      <c r="H18" s="49"/>
      <c r="I18" s="47"/>
    </row>
    <row r="19" spans="2:11" x14ac:dyDescent="0.25">
      <c r="B19" s="9"/>
      <c r="C19" s="34"/>
      <c r="D19" s="9"/>
      <c r="E19" s="4"/>
      <c r="F19" s="19"/>
      <c r="G19" s="20"/>
      <c r="H19" s="49"/>
      <c r="I19" s="48"/>
    </row>
    <row r="20" spans="2:11" x14ac:dyDescent="0.25">
      <c r="B20" s="9" t="s">
        <v>67</v>
      </c>
      <c r="C20" s="15" t="s">
        <v>68</v>
      </c>
      <c r="D20" s="9" t="s">
        <v>26</v>
      </c>
      <c r="E20" s="33" t="s">
        <v>30</v>
      </c>
      <c r="F20" s="13"/>
      <c r="G20" s="14"/>
      <c r="H20" s="49"/>
      <c r="I20" s="47"/>
    </row>
    <row r="21" spans="2:11" x14ac:dyDescent="0.25">
      <c r="B21" s="9"/>
      <c r="C21" s="34"/>
      <c r="D21" s="9"/>
      <c r="E21" s="4"/>
      <c r="F21" s="13"/>
      <c r="G21" s="14"/>
      <c r="H21" s="49"/>
      <c r="I21" s="47"/>
    </row>
    <row r="22" spans="2:11" x14ac:dyDescent="0.25">
      <c r="B22" s="9" t="s">
        <v>176</v>
      </c>
      <c r="C22" s="11" t="s">
        <v>69</v>
      </c>
      <c r="D22" s="9"/>
      <c r="E22" s="4"/>
      <c r="F22" s="13"/>
      <c r="G22" s="14"/>
      <c r="H22" s="49"/>
      <c r="I22" s="47"/>
    </row>
    <row r="23" spans="2:11" x14ac:dyDescent="0.25">
      <c r="B23" s="9"/>
      <c r="C23" s="34"/>
      <c r="D23" s="9"/>
      <c r="E23" s="4"/>
      <c r="F23" s="13"/>
      <c r="G23" s="14"/>
      <c r="H23" s="46"/>
      <c r="I23" s="47"/>
    </row>
    <row r="24" spans="2:11" ht="24" x14ac:dyDescent="0.25">
      <c r="B24" s="9"/>
      <c r="C24" s="15" t="s">
        <v>70</v>
      </c>
      <c r="D24" s="9"/>
      <c r="E24" s="4"/>
      <c r="F24" s="13"/>
      <c r="G24" s="14"/>
      <c r="H24" s="46"/>
      <c r="I24" s="47"/>
    </row>
    <row r="25" spans="2:11" x14ac:dyDescent="0.25">
      <c r="B25" s="9"/>
      <c r="C25" s="34"/>
      <c r="D25" s="16"/>
      <c r="E25" s="10"/>
      <c r="F25" s="13"/>
      <c r="G25" s="14"/>
      <c r="H25" s="46"/>
      <c r="I25" s="47"/>
    </row>
    <row r="26" spans="2:11" x14ac:dyDescent="0.25">
      <c r="B26" s="9" t="s">
        <v>71</v>
      </c>
      <c r="C26" s="15" t="s">
        <v>72</v>
      </c>
      <c r="D26" s="9" t="s">
        <v>11</v>
      </c>
      <c r="E26" s="33" t="s">
        <v>73</v>
      </c>
      <c r="F26" s="9" t="s">
        <v>74</v>
      </c>
      <c r="G26" s="35" t="s">
        <v>74</v>
      </c>
      <c r="H26" s="50" t="s">
        <v>177</v>
      </c>
      <c r="I26" s="51">
        <v>50000</v>
      </c>
    </row>
    <row r="27" spans="2:11" x14ac:dyDescent="0.25">
      <c r="B27" s="9"/>
      <c r="C27" s="34"/>
      <c r="D27" s="18"/>
      <c r="E27" s="4"/>
      <c r="F27" s="19"/>
      <c r="G27" s="20"/>
      <c r="H27" s="46"/>
      <c r="I27" s="48"/>
    </row>
    <row r="28" spans="2:11" x14ac:dyDescent="0.25">
      <c r="B28" s="9" t="s">
        <v>75</v>
      </c>
      <c r="C28" s="15" t="s">
        <v>76</v>
      </c>
      <c r="D28" s="9" t="s">
        <v>26</v>
      </c>
      <c r="E28" s="33">
        <f>I2</f>
        <v>3</v>
      </c>
      <c r="F28" s="2"/>
      <c r="G28" s="1"/>
      <c r="H28" s="50">
        <v>60000</v>
      </c>
      <c r="I28" s="51">
        <f>E28*H28</f>
        <v>180000</v>
      </c>
      <c r="J28" s="3"/>
      <c r="K28" s="62"/>
    </row>
    <row r="29" spans="2:11" x14ac:dyDescent="0.25">
      <c r="B29" s="9"/>
      <c r="C29" s="34"/>
      <c r="D29" s="9"/>
      <c r="E29" s="4"/>
      <c r="F29" s="13"/>
      <c r="G29" s="14"/>
      <c r="H29" s="46"/>
      <c r="I29" s="47"/>
    </row>
    <row r="30" spans="2:11" x14ac:dyDescent="0.25">
      <c r="B30" s="9"/>
      <c r="C30" s="34"/>
      <c r="D30" s="9"/>
      <c r="E30" s="4"/>
      <c r="F30" s="13"/>
      <c r="G30" s="14"/>
      <c r="H30" s="46"/>
      <c r="I30" s="47"/>
    </row>
    <row r="31" spans="2:11" x14ac:dyDescent="0.25">
      <c r="B31" s="9"/>
      <c r="C31" s="34"/>
      <c r="D31" s="9"/>
      <c r="E31" s="4"/>
      <c r="F31" s="13"/>
      <c r="G31" s="14"/>
      <c r="H31" s="46"/>
      <c r="I31" s="47"/>
    </row>
    <row r="32" spans="2:11" x14ac:dyDescent="0.25">
      <c r="B32" s="9"/>
      <c r="C32" s="34"/>
      <c r="D32" s="9"/>
      <c r="E32" s="4"/>
      <c r="F32" s="13"/>
      <c r="G32" s="14"/>
      <c r="H32" s="46"/>
      <c r="I32" s="47"/>
    </row>
    <row r="33" spans="2:9" x14ac:dyDescent="0.25">
      <c r="B33" s="9"/>
      <c r="C33" s="34"/>
      <c r="D33" s="9"/>
      <c r="E33" s="4"/>
      <c r="F33" s="13"/>
      <c r="G33" s="14"/>
      <c r="H33" s="46"/>
      <c r="I33" s="47"/>
    </row>
    <row r="34" spans="2:9" x14ac:dyDescent="0.25">
      <c r="B34" s="9"/>
      <c r="C34" s="34"/>
      <c r="D34" s="9"/>
      <c r="E34" s="4"/>
      <c r="F34" s="13"/>
      <c r="G34" s="14"/>
      <c r="H34" s="46"/>
      <c r="I34" s="47"/>
    </row>
    <row r="35" spans="2:9" ht="15.75" thickBot="1" x14ac:dyDescent="0.3">
      <c r="B35" s="22"/>
      <c r="C35" s="23"/>
      <c r="D35" s="24"/>
      <c r="E35" s="25"/>
      <c r="F35" s="26"/>
      <c r="G35" s="27"/>
      <c r="H35" s="52"/>
      <c r="I35" s="53"/>
    </row>
    <row r="36" spans="2:9" ht="15.75" thickBot="1" x14ac:dyDescent="0.3">
      <c r="B36" s="69" t="s">
        <v>55</v>
      </c>
      <c r="C36" s="70"/>
      <c r="D36" s="70"/>
      <c r="E36" s="30"/>
      <c r="F36" s="5"/>
      <c r="G36" s="5"/>
      <c r="H36" s="54"/>
      <c r="I36" s="55">
        <f>SUM(I8:I29)</f>
        <v>230000</v>
      </c>
    </row>
  </sheetData>
  <mergeCells count="10">
    <mergeCell ref="I3:I4"/>
    <mergeCell ref="B36:D36"/>
    <mergeCell ref="B2:D2"/>
    <mergeCell ref="G2:H2"/>
    <mergeCell ref="B3:B4"/>
    <mergeCell ref="C3:C4"/>
    <mergeCell ref="D3:D4"/>
    <mergeCell ref="E3:E4"/>
    <mergeCell ref="F3:G3"/>
    <mergeCell ref="H3:H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workbookViewId="0">
      <selection activeCell="G40" sqref="G40"/>
    </sheetView>
  </sheetViews>
  <sheetFormatPr defaultColWidth="11.42578125" defaultRowHeight="15" x14ac:dyDescent="0.25"/>
  <cols>
    <col min="1" max="1" width="5" customWidth="1"/>
    <col min="2" max="2" width="8" bestFit="1" customWidth="1"/>
    <col min="3" max="3" width="58.140625" customWidth="1"/>
    <col min="4" max="4" width="12.42578125" customWidth="1"/>
    <col min="5" max="5" width="19.7109375" customWidth="1"/>
    <col min="6" max="9" width="9.85546875" customWidth="1"/>
    <col min="10" max="11" width="80.28515625" customWidth="1"/>
  </cols>
  <sheetData>
    <row r="1" spans="2:5" ht="15.75" thickBot="1" x14ac:dyDescent="0.3"/>
    <row r="2" spans="2:5" ht="15.75" thickBot="1" x14ac:dyDescent="0.3">
      <c r="B2" s="32"/>
      <c r="C2" s="38" t="s">
        <v>77</v>
      </c>
      <c r="D2" s="39"/>
      <c r="E2" s="40" t="s">
        <v>78</v>
      </c>
    </row>
    <row r="3" spans="2:5" x14ac:dyDescent="0.25">
      <c r="B3" s="41"/>
      <c r="C3" s="21"/>
      <c r="D3" s="10"/>
      <c r="E3" s="56"/>
    </row>
    <row r="4" spans="2:5" x14ac:dyDescent="0.25">
      <c r="B4" s="41" t="s">
        <v>79</v>
      </c>
      <c r="C4" s="15" t="s">
        <v>80</v>
      </c>
      <c r="D4" s="4"/>
      <c r="E4" s="57"/>
    </row>
    <row r="5" spans="2:5" x14ac:dyDescent="0.25">
      <c r="B5" s="41"/>
      <c r="C5" s="15" t="s">
        <v>178</v>
      </c>
      <c r="D5" s="42" t="s">
        <v>81</v>
      </c>
      <c r="E5" s="57">
        <f>BILL!I36</f>
        <v>34500</v>
      </c>
    </row>
    <row r="6" spans="2:5" x14ac:dyDescent="0.25">
      <c r="B6" s="41"/>
      <c r="C6" s="34"/>
      <c r="D6" s="10"/>
      <c r="E6" s="56"/>
    </row>
    <row r="7" spans="2:5" x14ac:dyDescent="0.25">
      <c r="B7" s="41" t="s">
        <v>82</v>
      </c>
      <c r="C7" s="15" t="s">
        <v>83</v>
      </c>
      <c r="D7" s="4"/>
      <c r="E7" s="57"/>
    </row>
    <row r="8" spans="2:5" x14ac:dyDescent="0.25">
      <c r="B8" s="41"/>
      <c r="C8" s="15" t="s">
        <v>84</v>
      </c>
      <c r="D8" s="42" t="s">
        <v>81</v>
      </c>
      <c r="E8" s="58">
        <f>'BILL 2'!I33</f>
        <v>0</v>
      </c>
    </row>
    <row r="9" spans="2:5" x14ac:dyDescent="0.25">
      <c r="B9" s="41"/>
      <c r="C9" s="34"/>
      <c r="D9" s="4"/>
      <c r="E9" s="57"/>
    </row>
    <row r="10" spans="2:5" x14ac:dyDescent="0.25">
      <c r="B10" s="41" t="s">
        <v>85</v>
      </c>
      <c r="C10" s="15" t="s">
        <v>86</v>
      </c>
      <c r="D10" s="4"/>
      <c r="E10" s="57"/>
    </row>
    <row r="11" spans="2:5" x14ac:dyDescent="0.25">
      <c r="B11" s="41"/>
      <c r="C11" s="15" t="s">
        <v>87</v>
      </c>
      <c r="D11" s="42" t="s">
        <v>81</v>
      </c>
      <c r="E11" s="57">
        <f>'BILL 3'!I22</f>
        <v>0</v>
      </c>
    </row>
    <row r="12" spans="2:5" x14ac:dyDescent="0.25">
      <c r="B12" s="41"/>
      <c r="C12" s="34"/>
      <c r="D12" s="4"/>
      <c r="E12" s="56"/>
    </row>
    <row r="13" spans="2:5" x14ac:dyDescent="0.25">
      <c r="B13" s="41" t="s">
        <v>88</v>
      </c>
      <c r="C13" s="15" t="s">
        <v>89</v>
      </c>
      <c r="D13" s="4"/>
      <c r="E13" s="56"/>
    </row>
    <row r="14" spans="2:5" x14ac:dyDescent="0.25">
      <c r="B14" s="41"/>
      <c r="C14" s="15" t="s">
        <v>90</v>
      </c>
      <c r="D14" s="42" t="s">
        <v>81</v>
      </c>
      <c r="E14" s="57">
        <f>'BILL 4'!I43</f>
        <v>0</v>
      </c>
    </row>
    <row r="15" spans="2:5" x14ac:dyDescent="0.25">
      <c r="B15" s="41"/>
      <c r="C15" s="34"/>
      <c r="D15" s="4"/>
      <c r="E15" s="57"/>
    </row>
    <row r="16" spans="2:5" x14ac:dyDescent="0.25">
      <c r="B16" s="41" t="s">
        <v>91</v>
      </c>
      <c r="C16" s="15" t="s">
        <v>92</v>
      </c>
      <c r="D16" s="4"/>
      <c r="E16" s="57"/>
    </row>
    <row r="17" spans="2:5" x14ac:dyDescent="0.25">
      <c r="B17" s="41"/>
      <c r="C17" s="15" t="s">
        <v>93</v>
      </c>
      <c r="D17" s="7" t="s">
        <v>81</v>
      </c>
      <c r="E17" s="56">
        <f>'BILL 5'!I36</f>
        <v>230000</v>
      </c>
    </row>
    <row r="18" spans="2:5" x14ac:dyDescent="0.25">
      <c r="B18" s="41"/>
      <c r="C18" s="34"/>
      <c r="D18" s="4"/>
      <c r="E18" s="57"/>
    </row>
    <row r="19" spans="2:5" x14ac:dyDescent="0.25">
      <c r="B19" s="41"/>
      <c r="C19" s="43" t="s">
        <v>94</v>
      </c>
      <c r="D19" s="42" t="s">
        <v>81</v>
      </c>
      <c r="E19" s="58">
        <f>SUM(E5:E17)</f>
        <v>264500</v>
      </c>
    </row>
    <row r="20" spans="2:5" x14ac:dyDescent="0.25">
      <c r="B20" s="41"/>
      <c r="C20" s="34"/>
      <c r="D20" s="10"/>
      <c r="E20" s="59"/>
    </row>
    <row r="21" spans="2:5" x14ac:dyDescent="0.25">
      <c r="B21" s="41"/>
      <c r="C21" s="43" t="s">
        <v>95</v>
      </c>
      <c r="D21" s="42" t="s">
        <v>81</v>
      </c>
      <c r="E21" s="57">
        <f>E19*0.1</f>
        <v>26450</v>
      </c>
    </row>
    <row r="22" spans="2:5" x14ac:dyDescent="0.25">
      <c r="B22" s="41"/>
      <c r="C22" s="34"/>
      <c r="D22" s="4"/>
      <c r="E22" s="57"/>
    </row>
    <row r="23" spans="2:5" x14ac:dyDescent="0.25">
      <c r="B23" s="41"/>
      <c r="C23" s="43" t="s">
        <v>96</v>
      </c>
      <c r="D23" s="42" t="s">
        <v>81</v>
      </c>
      <c r="E23" s="57">
        <f>E19+E21</f>
        <v>290950</v>
      </c>
    </row>
    <row r="24" spans="2:5" x14ac:dyDescent="0.25">
      <c r="B24" s="41"/>
      <c r="C24" s="34"/>
      <c r="D24" s="4"/>
      <c r="E24" s="57"/>
    </row>
    <row r="25" spans="2:5" x14ac:dyDescent="0.25">
      <c r="B25" s="41"/>
      <c r="C25" s="43" t="s">
        <v>97</v>
      </c>
      <c r="D25" s="42" t="s">
        <v>81</v>
      </c>
      <c r="E25" s="57">
        <f>E23*0.15</f>
        <v>43642.5</v>
      </c>
    </row>
    <row r="26" spans="2:5" x14ac:dyDescent="0.25">
      <c r="B26" s="41"/>
      <c r="C26" s="34"/>
      <c r="D26" s="4"/>
      <c r="E26" s="57"/>
    </row>
    <row r="27" spans="2:5" x14ac:dyDescent="0.25">
      <c r="B27" s="41"/>
      <c r="C27" s="43" t="s">
        <v>98</v>
      </c>
      <c r="D27" s="7" t="s">
        <v>81</v>
      </c>
      <c r="E27" s="56">
        <f>E23+E25</f>
        <v>334592.5</v>
      </c>
    </row>
    <row r="28" spans="2:5" ht="15.75" thickBot="1" x14ac:dyDescent="0.3">
      <c r="B28" s="29"/>
      <c r="C28" s="44"/>
      <c r="D28" s="30"/>
      <c r="E28" s="60"/>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BILL</vt:lpstr>
      <vt:lpstr>BILL 2</vt:lpstr>
      <vt:lpstr>BILL 3</vt:lpstr>
      <vt:lpstr>BILL 4</vt:lpstr>
      <vt:lpstr>BILL 5</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Lerato</dc:creator>
  <cp:lastModifiedBy>Seageng Letsholo</cp:lastModifiedBy>
  <dcterms:created xsi:type="dcterms:W3CDTF">2020-08-03T10:11:56Z</dcterms:created>
  <dcterms:modified xsi:type="dcterms:W3CDTF">2022-08-31T09:20:18Z</dcterms:modified>
</cp:coreProperties>
</file>