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sletsholo\Desktop\SPECIFICATIONS\SPECIFICATIONS 2022-2023\BILL OF QUANTITIES\"/>
    </mc:Choice>
  </mc:AlternateContent>
  <bookViews>
    <workbookView xWindow="0" yWindow="0" windowWidth="16815" windowHeight="7650" tabRatio="837" activeTab="1"/>
  </bookViews>
  <sheets>
    <sheet name="Cover" sheetId="552" r:id="rId1"/>
    <sheet name="Works" sheetId="573" r:id="rId2"/>
    <sheet name="P&amp;Gs.1" sheetId="564" r:id="rId3"/>
    <sheet name="OHS.1" sheetId="561" r:id="rId4"/>
    <sheet name="OHS.2" sheetId="560" r:id="rId5"/>
    <sheet name="OHS.3" sheetId="559" r:id="rId6"/>
    <sheet name="Outstanding works 1" sheetId="565" r:id="rId7"/>
    <sheet name="Outstanding works 2" sheetId="574" r:id="rId8"/>
    <sheet name="Seshibitswe BP" sheetId="566" r:id="rId9"/>
    <sheet name="Seshibitawe MCC 1" sheetId="567" r:id="rId10"/>
    <sheet name="Seshibitawe MCC 2" sheetId="575" r:id="rId11"/>
    <sheet name="Seshibitswe Telemetry" sheetId="568" r:id="rId12"/>
    <sheet name="Vrede BP" sheetId="569" r:id="rId13"/>
    <sheet name="Vrede MCC 1" sheetId="570" r:id="rId14"/>
    <sheet name="Vrede MCC 2" sheetId="576" r:id="rId15"/>
    <sheet name="Vrede Telemetry" sheetId="571" r:id="rId16"/>
    <sheet name="Summary" sheetId="555" r:id="rId17"/>
  </sheets>
  <definedNames>
    <definedName name="_xlnm.Print_Area" localSheetId="0">Cover!$A$1:$G$43</definedName>
    <definedName name="_xlnm.Print_Area" localSheetId="3">OHS.1!$A$1:$G$74</definedName>
    <definedName name="_xlnm.Print_Area" localSheetId="4">OHS.2!$A$1:$G$63</definedName>
    <definedName name="_xlnm.Print_Area" localSheetId="5">OHS.3!$A$1:$G$67</definedName>
    <definedName name="_xlnm.Print_Area" localSheetId="6">'Outstanding works 1'!$A$1:$F$77</definedName>
    <definedName name="_xlnm.Print_Area" localSheetId="7">'Outstanding works 2'!$A$1:$F$76</definedName>
    <definedName name="_xlnm.Print_Area" localSheetId="2">'P&amp;Gs.1'!$A$1:$G$71</definedName>
    <definedName name="_xlnm.Print_Area" localSheetId="9">'Seshibitawe MCC 1'!$A$1:$F$77</definedName>
    <definedName name="_xlnm.Print_Area" localSheetId="10">'Seshibitawe MCC 2'!$A$1:$F$76</definedName>
    <definedName name="_xlnm.Print_Area" localSheetId="8">'Seshibitswe BP'!$A$1:$F$57</definedName>
    <definedName name="_xlnm.Print_Area" localSheetId="11">'Seshibitswe Telemetry'!$A$1:$F$76</definedName>
    <definedName name="_xlnm.Print_Area" localSheetId="16">Summary!$A$1:$C$63</definedName>
    <definedName name="_xlnm.Print_Area" localSheetId="12">'Vrede BP'!$A$1:$F$59</definedName>
    <definedName name="_xlnm.Print_Area" localSheetId="13">'Vrede MCC 1'!$A$1:$F$75</definedName>
    <definedName name="_xlnm.Print_Area" localSheetId="14">'Vrede MCC 2'!$A$1:$F$76</definedName>
    <definedName name="_xlnm.Print_Area" localSheetId="15">'Vrede Telemetry'!$A$1:$F$77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573" l="1"/>
  <c r="C12" i="555"/>
  <c r="C7" i="555"/>
  <c r="F57" i="571"/>
  <c r="F53" i="571"/>
  <c r="F52" i="571"/>
  <c r="F44" i="571"/>
  <c r="F43" i="571"/>
  <c r="F42" i="571"/>
  <c r="F41" i="571"/>
  <c r="F40" i="571"/>
  <c r="F14" i="571"/>
  <c r="F15" i="571"/>
  <c r="F16" i="571"/>
  <c r="F17" i="571"/>
  <c r="F18" i="571"/>
  <c r="F19" i="571"/>
  <c r="F20" i="571"/>
  <c r="F21" i="571"/>
  <c r="F22" i="571"/>
  <c r="F23" i="571"/>
  <c r="F24" i="571"/>
  <c r="F25" i="571"/>
  <c r="F26" i="571"/>
  <c r="F27" i="571"/>
  <c r="F28" i="571"/>
  <c r="F29" i="571"/>
  <c r="F30" i="571"/>
  <c r="F31" i="571"/>
  <c r="F32" i="571"/>
  <c r="F33" i="571"/>
  <c r="F34" i="571"/>
  <c r="F35" i="571"/>
  <c r="F36" i="571"/>
  <c r="F13" i="571"/>
  <c r="F26" i="576"/>
  <c r="F25" i="576"/>
  <c r="F24" i="576"/>
  <c r="F23" i="576"/>
  <c r="F22" i="576"/>
  <c r="F21" i="576"/>
  <c r="F20" i="576"/>
  <c r="F14" i="576"/>
  <c r="F15" i="576"/>
  <c r="F16" i="576"/>
  <c r="F13" i="576"/>
  <c r="F63" i="570"/>
  <c r="F62" i="570"/>
  <c r="F61" i="570"/>
  <c r="F57" i="570"/>
  <c r="F56" i="570"/>
  <c r="F55" i="570"/>
  <c r="F54" i="570"/>
  <c r="F53" i="570"/>
  <c r="F52" i="570"/>
  <c r="F51" i="570"/>
  <c r="F50" i="570"/>
  <c r="F49" i="570"/>
  <c r="F48" i="570"/>
  <c r="F47" i="570"/>
  <c r="F46" i="570"/>
  <c r="F45" i="570"/>
  <c r="F44" i="570"/>
  <c r="F43" i="570"/>
  <c r="F39" i="570"/>
  <c r="F38" i="570"/>
  <c r="F37" i="570"/>
  <c r="F36" i="570"/>
  <c r="F35" i="570"/>
  <c r="F34" i="570"/>
  <c r="F33" i="570"/>
  <c r="F32" i="570"/>
  <c r="F16" i="570"/>
  <c r="F17" i="570"/>
  <c r="F18" i="570"/>
  <c r="F19" i="570"/>
  <c r="F20" i="570"/>
  <c r="F21" i="570"/>
  <c r="F22" i="570"/>
  <c r="F23" i="570"/>
  <c r="F24" i="570"/>
  <c r="F25" i="570"/>
  <c r="F26" i="570"/>
  <c r="F27" i="570"/>
  <c r="F28" i="570"/>
  <c r="F15" i="570"/>
  <c r="F36" i="569"/>
  <c r="F32" i="569"/>
  <c r="F31" i="569"/>
  <c r="F30" i="569"/>
  <c r="F14" i="569"/>
  <c r="F15" i="569"/>
  <c r="F16" i="569"/>
  <c r="F17" i="569"/>
  <c r="F18" i="569"/>
  <c r="F19" i="569"/>
  <c r="F20" i="569"/>
  <c r="F21" i="569"/>
  <c r="F22" i="569"/>
  <c r="F23" i="569"/>
  <c r="F24" i="569"/>
  <c r="F25" i="569"/>
  <c r="F13" i="569"/>
  <c r="F53" i="569"/>
  <c r="C13" i="555"/>
  <c r="F57" i="568"/>
  <c r="F53" i="568"/>
  <c r="F52" i="568"/>
  <c r="F44" i="568"/>
  <c r="F43" i="568"/>
  <c r="F42" i="568"/>
  <c r="F41" i="568"/>
  <c r="F40" i="568"/>
  <c r="F14" i="568"/>
  <c r="F15" i="568"/>
  <c r="F16" i="568"/>
  <c r="F17" i="568"/>
  <c r="F18" i="568"/>
  <c r="F19" i="568"/>
  <c r="F20" i="568"/>
  <c r="F21" i="568"/>
  <c r="F22" i="568"/>
  <c r="F23" i="568"/>
  <c r="F24" i="568"/>
  <c r="F25" i="568"/>
  <c r="F26" i="568"/>
  <c r="F27" i="568"/>
  <c r="F28" i="568"/>
  <c r="F29" i="568"/>
  <c r="F30" i="568"/>
  <c r="F31" i="568"/>
  <c r="F32" i="568"/>
  <c r="F33" i="568"/>
  <c r="F34" i="568"/>
  <c r="F35" i="568"/>
  <c r="F36" i="568"/>
  <c r="F13" i="568"/>
  <c r="F70" i="575"/>
  <c r="F26" i="575"/>
  <c r="F25" i="575"/>
  <c r="F24" i="575"/>
  <c r="F23" i="575"/>
  <c r="F22" i="575"/>
  <c r="F21" i="575"/>
  <c r="F20" i="575"/>
  <c r="F14" i="575"/>
  <c r="F15" i="575"/>
  <c r="F16" i="575"/>
  <c r="F13" i="575"/>
  <c r="F63" i="567"/>
  <c r="F62" i="567"/>
  <c r="F61" i="567"/>
  <c r="F57" i="567"/>
  <c r="F56" i="567"/>
  <c r="F55" i="567"/>
  <c r="F54" i="567"/>
  <c r="F53" i="567"/>
  <c r="F52" i="567"/>
  <c r="F51" i="567"/>
  <c r="F50" i="567"/>
  <c r="F49" i="567"/>
  <c r="F48" i="567"/>
  <c r="F47" i="567"/>
  <c r="F46" i="567"/>
  <c r="F45" i="567"/>
  <c r="F44" i="567"/>
  <c r="F43" i="567"/>
  <c r="F39" i="567"/>
  <c r="F38" i="567"/>
  <c r="F37" i="567"/>
  <c r="F36" i="567"/>
  <c r="F35" i="567"/>
  <c r="F34" i="567"/>
  <c r="F33" i="567"/>
  <c r="F32" i="567"/>
  <c r="F16" i="567"/>
  <c r="F17" i="567"/>
  <c r="F18" i="567"/>
  <c r="F19" i="567"/>
  <c r="F20" i="567"/>
  <c r="F21" i="567"/>
  <c r="F22" i="567"/>
  <c r="F23" i="567"/>
  <c r="F24" i="567"/>
  <c r="F25" i="567"/>
  <c r="F26" i="567"/>
  <c r="F27" i="567"/>
  <c r="F28" i="567"/>
  <c r="F15" i="567"/>
  <c r="F33" i="566"/>
  <c r="F29" i="566"/>
  <c r="F28" i="566"/>
  <c r="F27" i="566"/>
  <c r="F14" i="566"/>
  <c r="F15" i="566"/>
  <c r="F16" i="566"/>
  <c r="F17" i="566"/>
  <c r="F18" i="566"/>
  <c r="F19" i="566"/>
  <c r="F20" i="566"/>
  <c r="F21" i="566"/>
  <c r="F22" i="566"/>
  <c r="F13" i="566"/>
  <c r="F59" i="574"/>
  <c r="F58" i="574"/>
  <c r="F36" i="574"/>
  <c r="F35" i="574"/>
  <c r="F34" i="574"/>
  <c r="F33" i="574"/>
  <c r="F32" i="574"/>
  <c r="F28" i="574"/>
  <c r="F27" i="574"/>
  <c r="F26" i="574"/>
  <c r="F25" i="574"/>
  <c r="F21" i="574"/>
  <c r="F20" i="574"/>
  <c r="F52" i="574"/>
  <c r="F48" i="574"/>
  <c r="F43" i="574"/>
  <c r="F38" i="574"/>
  <c r="F30" i="574"/>
  <c r="F23" i="574"/>
  <c r="F18" i="574"/>
  <c r="F12" i="574"/>
  <c r="F13" i="574"/>
  <c r="F14" i="574"/>
  <c r="F15" i="574"/>
  <c r="F16" i="574"/>
  <c r="F11" i="574"/>
  <c r="G12" i="561"/>
  <c r="G19" i="561"/>
  <c r="G24" i="561"/>
  <c r="G53" i="561"/>
  <c r="G45" i="560"/>
  <c r="G44" i="560"/>
  <c r="G40" i="560"/>
  <c r="G39" i="560"/>
  <c r="G38" i="560"/>
  <c r="G32" i="560"/>
  <c r="G24" i="560"/>
  <c r="G20" i="560"/>
  <c r="G47" i="559"/>
  <c r="G34" i="559"/>
  <c r="G30" i="559"/>
  <c r="G26" i="559"/>
  <c r="G25" i="559"/>
  <c r="F68" i="565"/>
  <c r="F67" i="565"/>
  <c r="F66" i="565"/>
  <c r="F65" i="565"/>
  <c r="F64" i="565"/>
  <c r="F63" i="565"/>
  <c r="F62" i="565"/>
  <c r="F61" i="565"/>
  <c r="F57" i="565"/>
  <c r="F56" i="565"/>
  <c r="F55" i="565"/>
  <c r="F54" i="565"/>
  <c r="F53" i="565"/>
  <c r="F52" i="565"/>
  <c r="F51" i="565"/>
  <c r="F50" i="565"/>
  <c r="F49" i="565"/>
  <c r="F48" i="565"/>
  <c r="F47" i="565"/>
  <c r="F46" i="565"/>
  <c r="F45" i="565"/>
  <c r="F44" i="565"/>
  <c r="F43" i="565"/>
  <c r="F42" i="565"/>
  <c r="F41" i="565"/>
  <c r="F37" i="565"/>
  <c r="F36" i="565"/>
  <c r="F35" i="565"/>
  <c r="F34" i="565"/>
  <c r="F33" i="565"/>
  <c r="F32" i="565"/>
  <c r="F31" i="565"/>
  <c r="F59" i="565"/>
  <c r="F39" i="565"/>
  <c r="F29" i="565"/>
  <c r="F16" i="565"/>
  <c r="F17" i="565"/>
  <c r="F18" i="565"/>
  <c r="F19" i="565"/>
  <c r="F20" i="565"/>
  <c r="F21" i="565"/>
  <c r="F22" i="565"/>
  <c r="F23" i="565"/>
  <c r="F24" i="565"/>
  <c r="F25" i="565"/>
  <c r="F26" i="565"/>
  <c r="F27" i="565"/>
  <c r="F15" i="565"/>
  <c r="F13" i="565"/>
  <c r="G14" i="559"/>
  <c r="G14" i="560"/>
  <c r="F51" i="566"/>
  <c r="F69" i="570"/>
  <c r="F9" i="576"/>
  <c r="F71" i="571"/>
  <c r="C15" i="555"/>
  <c r="F70" i="576"/>
  <c r="C14" i="555"/>
  <c r="F70" i="567"/>
  <c r="F9" i="575"/>
  <c r="F71" i="565"/>
  <c r="F9" i="574"/>
  <c r="F70" i="574"/>
  <c r="C9" i="555"/>
  <c r="G68" i="561"/>
  <c r="G10" i="560"/>
  <c r="G57" i="560"/>
  <c r="G10" i="559"/>
  <c r="G61" i="559"/>
  <c r="C8" i="555"/>
  <c r="G34" i="564"/>
  <c r="G33" i="564"/>
  <c r="G32" i="564"/>
  <c r="G30" i="564"/>
  <c r="G29" i="564"/>
  <c r="G27" i="564"/>
  <c r="G23" i="564"/>
  <c r="G22" i="564"/>
  <c r="G21" i="564"/>
  <c r="G19" i="564"/>
  <c r="G18" i="564"/>
  <c r="G17" i="564"/>
  <c r="G16" i="564"/>
  <c r="G15" i="564"/>
  <c r="G14" i="564"/>
  <c r="G12" i="564"/>
  <c r="A71" i="571"/>
  <c r="A70" i="576"/>
  <c r="A3" i="576"/>
  <c r="A2" i="576"/>
  <c r="E1" i="576"/>
  <c r="A1" i="576"/>
  <c r="A53" i="569"/>
  <c r="A70" i="568"/>
  <c r="A70" i="575"/>
  <c r="A70" i="574"/>
  <c r="A51" i="566"/>
  <c r="A3" i="575"/>
  <c r="A2" i="575"/>
  <c r="E1" i="575"/>
  <c r="A1" i="575"/>
  <c r="C7" i="559"/>
  <c r="C8" i="560"/>
  <c r="C8" i="559"/>
  <c r="A3" i="555"/>
  <c r="A2" i="555"/>
  <c r="A1" i="555"/>
  <c r="A3" i="571"/>
  <c r="A2" i="571"/>
  <c r="A1" i="571"/>
  <c r="A3" i="570"/>
  <c r="A2" i="570"/>
  <c r="A1" i="570"/>
  <c r="A3" i="569"/>
  <c r="A2" i="569"/>
  <c r="A1" i="569"/>
  <c r="A3" i="568"/>
  <c r="A2" i="568"/>
  <c r="A1" i="568"/>
  <c r="A3" i="567"/>
  <c r="A2" i="567"/>
  <c r="A1" i="567"/>
  <c r="A3" i="566"/>
  <c r="A2" i="566"/>
  <c r="A1" i="566"/>
  <c r="A3" i="574"/>
  <c r="A2" i="574"/>
  <c r="A1" i="574"/>
  <c r="A3" i="565"/>
  <c r="A2" i="565"/>
  <c r="A1" i="565"/>
  <c r="A3" i="559"/>
  <c r="A2" i="559"/>
  <c r="A1" i="559"/>
  <c r="A3" i="560"/>
  <c r="A2" i="560"/>
  <c r="A1" i="560"/>
  <c r="D1" i="574"/>
  <c r="C11" i="555"/>
  <c r="C10" i="555"/>
  <c r="C49" i="555"/>
  <c r="C51" i="555"/>
  <c r="C53" i="555"/>
  <c r="C55" i="555"/>
  <c r="C57" i="555"/>
  <c r="F53" i="573"/>
  <c r="A61" i="559"/>
  <c r="A65" i="564"/>
  <c r="G42" i="564"/>
  <c r="F43" i="564"/>
  <c r="G43" i="564"/>
  <c r="A67" i="564"/>
  <c r="A70" i="561"/>
  <c r="A10" i="560"/>
  <c r="A59" i="560"/>
  <c r="A10" i="559"/>
  <c r="A2" i="561"/>
  <c r="A2" i="564"/>
  <c r="G40" i="564"/>
  <c r="A63" i="559"/>
  <c r="A68" i="561"/>
  <c r="E1" i="571"/>
  <c r="E1" i="570"/>
  <c r="E1" i="569"/>
  <c r="E1" i="568"/>
  <c r="E1" i="567"/>
  <c r="E1" i="566"/>
  <c r="A3" i="561"/>
  <c r="B15" i="555"/>
  <c r="B14" i="555"/>
  <c r="B13" i="555"/>
  <c r="B12" i="555"/>
  <c r="B11" i="555"/>
  <c r="B10" i="555"/>
  <c r="A15" i="555"/>
  <c r="A14" i="555"/>
  <c r="A13" i="555"/>
  <c r="A12" i="555"/>
  <c r="A11" i="555"/>
  <c r="A10" i="555"/>
  <c r="A57" i="560"/>
  <c r="A73" i="565"/>
  <c r="H55" i="566"/>
  <c r="A72" i="574"/>
  <c r="A9" i="574"/>
  <c r="A3" i="564"/>
  <c r="A71" i="565"/>
  <c r="A53" i="566"/>
  <c r="A72" i="567"/>
  <c r="C2" i="555"/>
  <c r="D1" i="565"/>
  <c r="E1" i="559"/>
  <c r="E1" i="560"/>
  <c r="A1" i="561"/>
  <c r="E1" i="561"/>
  <c r="E1" i="564"/>
  <c r="A1" i="564"/>
  <c r="B9" i="555"/>
  <c r="A9" i="555"/>
  <c r="A72" i="575"/>
  <c r="A9" i="575"/>
  <c r="B8" i="555"/>
  <c r="A8" i="555"/>
  <c r="B7" i="555"/>
  <c r="A7" i="555"/>
  <c r="A70" i="567"/>
  <c r="A72" i="568"/>
  <c r="A55" i="569"/>
  <c r="A71" i="570"/>
  <c r="G39" i="564"/>
  <c r="G38" i="564"/>
  <c r="F41" i="564"/>
  <c r="G41" i="564"/>
  <c r="G65" i="564"/>
  <c r="A72" i="576"/>
  <c r="A9" i="576"/>
  <c r="A69" i="570"/>
  <c r="A73" i="571"/>
  <c r="A59" i="555"/>
  <c r="F37" i="552"/>
</calcChain>
</file>

<file path=xl/connections.xml><?xml version="1.0" encoding="utf-8"?>
<connections xmlns="http://schemas.openxmlformats.org/spreadsheetml/2006/main">
  <connection id="1"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<sst xmlns="http://schemas.openxmlformats.org/spreadsheetml/2006/main" count="1269" uniqueCount="726">
  <si>
    <t>Summary of the Schedule of  Quantities</t>
  </si>
  <si>
    <t>SANS</t>
  </si>
  <si>
    <t>Payment</t>
  </si>
  <si>
    <t xml:space="preserve">Add 14% Value Added Tax </t>
  </si>
  <si>
    <t>Total value carried to Tender Document's front page</t>
  </si>
  <si>
    <t>Item</t>
  </si>
  <si>
    <t>Item Description</t>
  </si>
  <si>
    <t>Unit</t>
  </si>
  <si>
    <t>Rate</t>
  </si>
  <si>
    <t>Amount</t>
  </si>
  <si>
    <t>1 200</t>
  </si>
  <si>
    <t>sum</t>
  </si>
  <si>
    <t>number</t>
  </si>
  <si>
    <t>reference</t>
  </si>
  <si>
    <t>Rands.cents</t>
  </si>
  <si>
    <t>Bill of Quantities</t>
  </si>
  <si>
    <t xml:space="preserve">Add 15% Value Added Tax </t>
  </si>
  <si>
    <t>Moses Kotane Local Municipality</t>
  </si>
  <si>
    <t>Qty</t>
  </si>
  <si>
    <t>Sub - total : construction value</t>
  </si>
  <si>
    <t xml:space="preserve">Total </t>
  </si>
  <si>
    <t>TOTAL BROUGHT FORWARD FROM SUMMARY (VAT Included)</t>
  </si>
  <si>
    <t>Water meters</t>
  </si>
  <si>
    <t>Perimeter Fencing</t>
  </si>
  <si>
    <t xml:space="preserve">supply and install </t>
  </si>
  <si>
    <t xml:space="preserve">Cable (75mm square, 4cores) </t>
  </si>
  <si>
    <t>Safety area Lights</t>
  </si>
  <si>
    <t>Schedule 1</t>
  </si>
  <si>
    <t>Cables at the WTP from Eskom</t>
  </si>
  <si>
    <t xml:space="preserve">supply and install (from Eskom panel to WTP) Cables (6mm square, 4cores) </t>
  </si>
  <si>
    <t xml:space="preserve">Water treatment works - Outstanding works </t>
  </si>
  <si>
    <t>Cables from the RWTP from WTP</t>
  </si>
  <si>
    <t>Quantities</t>
  </si>
  <si>
    <t>tender</t>
  </si>
  <si>
    <t>Schedule 2</t>
  </si>
  <si>
    <t>Schedule 3</t>
  </si>
  <si>
    <t>Madikwe Reservoir pumpstation MCC</t>
  </si>
  <si>
    <r>
      <t xml:space="preserve">MCC panel </t>
    </r>
    <r>
      <rPr>
        <i/>
        <sz val="11"/>
        <rFont val="Calibri"/>
        <family val="2"/>
        <scheme val="minor"/>
      </rPr>
      <t>(supply and install)</t>
    </r>
  </si>
  <si>
    <t>250A MCCB</t>
  </si>
  <si>
    <t>NSX250F TM250D 3P3D</t>
  </si>
  <si>
    <t xml:space="preserve">EXTENDED STANDARD ROTARY HANDLE </t>
  </si>
  <si>
    <t>1 AUX.SWTCH C/O CONTACT OF/SDE/SDV (NS80)</t>
  </si>
  <si>
    <t>MX 220-240V50/60HZ 208-227V60HZ SHT NSX</t>
  </si>
  <si>
    <t xml:space="preserve">IC60N 4P 2A C CURVE </t>
  </si>
  <si>
    <t xml:space="preserve">IC60N 1P 6A C CURVE 10kA </t>
  </si>
  <si>
    <t xml:space="preserve">PCB RELAY 2C/O 8A 230VAC </t>
  </si>
  <si>
    <t xml:space="preserve">SEPARATED CONN SOCKET FOR RSB </t>
  </si>
  <si>
    <t xml:space="preserve">EMERGENCY STOP </t>
  </si>
  <si>
    <t>FUSE HOLDER 2P 32A FOR FUSE 10X38</t>
  </si>
  <si>
    <t>FUSE HOLDE 3P+N 32A FOR FUSE 10X38</t>
  </si>
  <si>
    <t>PM5310 POWER MET W RS485 COMMS</t>
  </si>
  <si>
    <t>ASK 41.4 250/5A CT cl 1</t>
  </si>
  <si>
    <t xml:space="preserve">DB Section </t>
  </si>
  <si>
    <t>ACTI9 IC60N 3P 63A C MINIATURE CIRCUIT B</t>
  </si>
  <si>
    <t>ACTI9 IC60N 3P 40A C MINIATURE CIRCUIT B</t>
  </si>
  <si>
    <t>RCCB_IID 2P 63A 30mA AC-type</t>
  </si>
  <si>
    <t>ACTI9 IC60N 2P 20A C MINIATURE CIRCUIT B</t>
  </si>
  <si>
    <t>ACTI9 IC60N 2P 6A C MINIATURE CIRCUIT BR</t>
  </si>
  <si>
    <t>ACTI9 IC60N 1P 16A C MINIATURE CIRCUIT B</t>
  </si>
  <si>
    <t>Pilot light, complete, 230-240V, Green</t>
  </si>
  <si>
    <t xml:space="preserve">MOTOR CIRCUIT BREAKER </t>
  </si>
  <si>
    <t>KIT IP54 BLACK HANDLE - SHAFT FRONT GV2P</t>
  </si>
  <si>
    <t xml:space="preserve">3P CONT 9A AC3 4KW  1NO 1NC 230VAC COIL </t>
  </si>
  <si>
    <t xml:space="preserve">TESYS D THERMAL OVERLOAD 4.0-6.0A CL10A </t>
  </si>
  <si>
    <t>TERMINAL BLOCK</t>
  </si>
  <si>
    <t>SELECTOR -3POS-2N/O</t>
  </si>
  <si>
    <t>PB - SPRING RTN, GREEN - 1NO</t>
  </si>
  <si>
    <t>PB - SPRING RTN, RED - 1NC</t>
  </si>
  <si>
    <t>SEPARATED CONN SOCKET FOR RSB</t>
  </si>
  <si>
    <t>PCB RELAY 2C O 8A 230VAC</t>
  </si>
  <si>
    <t>Pilot light, complete, 230-240V, Orange</t>
  </si>
  <si>
    <t>Pilot light, complete, 230-240V, Red</t>
  </si>
  <si>
    <t>48mm 10-80VDC RUNNING HOUR METER</t>
  </si>
  <si>
    <t xml:space="preserve">10/5A Current Transformer </t>
  </si>
  <si>
    <t xml:space="preserve">Ammeter </t>
  </si>
  <si>
    <t>Soft Starter 45kW</t>
  </si>
  <si>
    <t>NSX160F TM160D 3P3T</t>
  </si>
  <si>
    <t>EXTENDED STANDARD ROTARY HANDLE</t>
  </si>
  <si>
    <t xml:space="preserve">Soft starter for asynchronous motor, </t>
  </si>
  <si>
    <t xml:space="preserve">CT </t>
  </si>
  <si>
    <t>Labour, Sheetmetal + Labelling</t>
  </si>
  <si>
    <t xml:space="preserve">Labelling </t>
  </si>
  <si>
    <t>Sabelco Sheetmetal</t>
  </si>
  <si>
    <t xml:space="preserve">Engineering, PM,QC Drawings </t>
  </si>
  <si>
    <t xml:space="preserve">Project Management + Procurement </t>
  </si>
  <si>
    <t xml:space="preserve">Drawings </t>
  </si>
  <si>
    <t>Engineering</t>
  </si>
  <si>
    <t>QA,QC,FAT</t>
  </si>
  <si>
    <t>Installation and Site Work</t>
  </si>
  <si>
    <t>Remove existing MCC and install new MCC</t>
  </si>
  <si>
    <t>Supply and install M221 PLC and HMI</t>
  </si>
  <si>
    <t>Programming PLC</t>
  </si>
  <si>
    <t>Small Power and Lights</t>
  </si>
  <si>
    <t>Cable</t>
  </si>
  <si>
    <t>Occupational health and safety requirements</t>
  </si>
  <si>
    <t>2.1</t>
  </si>
  <si>
    <t>Notification of construction work</t>
  </si>
  <si>
    <t>2.1.1</t>
  </si>
  <si>
    <t>Health and safety plan</t>
  </si>
  <si>
    <t>2.2.1</t>
  </si>
  <si>
    <t xml:space="preserve">Setting up a job and site specific Health and Safety Plan by the representative </t>
  </si>
  <si>
    <t xml:space="preserve">of the Contractor and approved by the Engineer as required under the </t>
  </si>
  <si>
    <t xml:space="preserve">Construction Regulations (Regulation 5) of the Occupational Health &amp; </t>
  </si>
  <si>
    <t xml:space="preserve">Safety Act no. 85/1993 </t>
  </si>
  <si>
    <t>Health and safety main file</t>
  </si>
  <si>
    <t xml:space="preserve">Setting up a job and site specific  Health &amp; Safety Main file as requested by </t>
  </si>
  <si>
    <t xml:space="preserve">the Engineer under the Construction Regulations (Regulation 5) of the </t>
  </si>
  <si>
    <t>Occupational Health &amp; Safety Act no. 85/1993</t>
  </si>
  <si>
    <t>NOT TO BE REMOVED FROM SITE</t>
  </si>
  <si>
    <t xml:space="preserve">File to be a lever arch file with original colour document of acceptable </t>
  </si>
  <si>
    <t>standards including dividers. Emergency telephone numbers to be displayed</t>
  </si>
  <si>
    <t>on back of file. The file will be expanded during the project as and when</t>
  </si>
  <si>
    <t>required by the Client</t>
  </si>
  <si>
    <t>The file to include the following:</t>
  </si>
  <si>
    <t xml:space="preserve">Copy of H&amp;S Act </t>
  </si>
  <si>
    <t>Proof of registration with COID Insurer</t>
  </si>
  <si>
    <t>Mandatory Agreement</t>
  </si>
  <si>
    <t>H&amp;S Specifications provided by client</t>
  </si>
  <si>
    <t>Copy of tender document, drawings etc</t>
  </si>
  <si>
    <t>Company Safety Policy to be signed by CEO</t>
  </si>
  <si>
    <t>Company organogrammme with respect to H&amp;S on specific site</t>
  </si>
  <si>
    <t>Letters of appointment for specific site</t>
  </si>
  <si>
    <t>List of subcontractors</t>
  </si>
  <si>
    <t>Evacuation plan</t>
  </si>
  <si>
    <t>Risk assessments and method statements</t>
  </si>
  <si>
    <t>Safe work procedures and material safety data sheets</t>
  </si>
  <si>
    <t>Fall protection plan</t>
  </si>
  <si>
    <t>Incident recordings</t>
  </si>
  <si>
    <t>Medical records</t>
  </si>
  <si>
    <t>Minutes of H&amp;S meetings</t>
  </si>
  <si>
    <t>Schedule 2 continued</t>
  </si>
  <si>
    <t>Health &amp; safety register file</t>
  </si>
  <si>
    <t>2.4.1</t>
  </si>
  <si>
    <t>Setting up a job and site specific  Health &amp; Safety Register File as requested</t>
  </si>
  <si>
    <t xml:space="preserve">by the Engineer under the Construction Regulations (Regulation 5) of the </t>
  </si>
  <si>
    <t xml:space="preserve">Occupational Health &amp; Safety Act no. 85/1993 </t>
  </si>
  <si>
    <t xml:space="preserve">standards including dividers. </t>
  </si>
  <si>
    <t>2.5.1</t>
  </si>
  <si>
    <t>2.6.1</t>
  </si>
  <si>
    <t>Training on site</t>
  </si>
  <si>
    <t>2.7.1</t>
  </si>
  <si>
    <t>2.8.1</t>
  </si>
  <si>
    <t>no</t>
  </si>
  <si>
    <t>Fire fighting equipment</t>
  </si>
  <si>
    <t>2.9.1</t>
  </si>
  <si>
    <t>2.9.2</t>
  </si>
  <si>
    <t>2.10</t>
  </si>
  <si>
    <t>Personal protective clothing</t>
  </si>
  <si>
    <t>2.11.1</t>
  </si>
  <si>
    <t>Hard hats</t>
  </si>
  <si>
    <t>Safety Shoes</t>
  </si>
  <si>
    <t>Dust Masks</t>
  </si>
  <si>
    <t>Safety Goggles</t>
  </si>
  <si>
    <t xml:space="preserve">Gum Boots </t>
  </si>
  <si>
    <t>Overalls</t>
  </si>
  <si>
    <t>Chemical toilets</t>
  </si>
  <si>
    <t>2.12.1</t>
  </si>
  <si>
    <t>Warning &amp; Information Signs</t>
  </si>
  <si>
    <t>Cost of supplying of signboards to be displayed on site as required</t>
  </si>
  <si>
    <t>SMI board</t>
  </si>
  <si>
    <t>No entry signs</t>
  </si>
  <si>
    <t>First Aid signs</t>
  </si>
  <si>
    <t>Fire equipment signs</t>
  </si>
  <si>
    <t>Warning signs (Construction area boards)</t>
  </si>
  <si>
    <t>Traffic control signs</t>
  </si>
  <si>
    <t>Name boards on construction vehicles</t>
  </si>
  <si>
    <t>Medical tests</t>
  </si>
  <si>
    <t>Preliminary and general</t>
  </si>
  <si>
    <t>1.1</t>
  </si>
  <si>
    <t>Fixed charge items</t>
  </si>
  <si>
    <t>1.1.1</t>
  </si>
  <si>
    <t>A8.3.1</t>
  </si>
  <si>
    <t>Contractual requirements affecting the Contractor</t>
  </si>
  <si>
    <t>A8.3.2</t>
  </si>
  <si>
    <t>The Contractor to provide the following items or as amended in the Tender Document:</t>
  </si>
  <si>
    <t>1.1.2</t>
  </si>
  <si>
    <t>PSAB.3.1</t>
  </si>
  <si>
    <t>1.1.3</t>
  </si>
  <si>
    <t>PSA8.3.2.1</t>
  </si>
  <si>
    <r>
      <t xml:space="preserve">Furnished office for the Engineer's use </t>
    </r>
    <r>
      <rPr>
        <sz val="8"/>
        <color theme="3"/>
        <rFont val="Arial"/>
        <family val="2"/>
      </rPr>
      <t>(see item PSAB3.2 in the document)</t>
    </r>
  </si>
  <si>
    <t>1.1.5</t>
  </si>
  <si>
    <t>A8.3.2.2b</t>
  </si>
  <si>
    <t>Workshops for the Contractor as required by The Contract</t>
  </si>
  <si>
    <t>1.1.7</t>
  </si>
  <si>
    <t>A8.3.2.2e</t>
  </si>
  <si>
    <t>Ablution &amp; latrine facilities for the Contractor's personnel</t>
  </si>
  <si>
    <t>1.1.8</t>
  </si>
  <si>
    <t>A8.3.2.2f</t>
  </si>
  <si>
    <t>Supply tools &amp; equipments as required by The Contract</t>
  </si>
  <si>
    <t>1.1.9</t>
  </si>
  <si>
    <t>A8.3.2.2g</t>
  </si>
  <si>
    <t>Water, electricity &amp; communications as required by The Contract</t>
  </si>
  <si>
    <t>Other obligations by the Contractor :</t>
  </si>
  <si>
    <t>1.1.10</t>
  </si>
  <si>
    <t>A8.3.2.2h</t>
  </si>
  <si>
    <r>
      <t xml:space="preserve">Deal with </t>
    </r>
    <r>
      <rPr>
        <u/>
        <sz val="11"/>
        <color theme="3"/>
        <rFont val="Arial"/>
        <family val="2"/>
      </rPr>
      <t>rain and/or ground water</t>
    </r>
    <r>
      <rPr>
        <sz val="11"/>
        <color theme="3"/>
        <rFont val="Arial"/>
        <family val="2"/>
      </rPr>
      <t xml:space="preserve"> in all type of excavations on site as described in SANS 1 200 A section 5.5</t>
    </r>
  </si>
  <si>
    <t>1.1.12</t>
  </si>
  <si>
    <t>A8.3.3</t>
  </si>
  <si>
    <t xml:space="preserve">Other fixed charge obligations by the Contractor </t>
  </si>
  <si>
    <t>1.1.13</t>
  </si>
  <si>
    <t>A8.3.4</t>
  </si>
  <si>
    <t>De-establisment of site</t>
  </si>
  <si>
    <t>1.2</t>
  </si>
  <si>
    <t>Time related items</t>
  </si>
  <si>
    <t>1.2.1</t>
  </si>
  <si>
    <t>A8.4.1</t>
  </si>
  <si>
    <t>Contractual requirements on a monthly bases affecting the Contractor</t>
  </si>
  <si>
    <t>The Contractor to maintain the following items or as amended in the Tender Document - for the duration of the Contract:</t>
  </si>
  <si>
    <t>1.2.2</t>
  </si>
  <si>
    <t>A8.4.2.1</t>
  </si>
  <si>
    <t xml:space="preserve">All facilities on the site for the Engineer </t>
  </si>
  <si>
    <t>1.2.3</t>
  </si>
  <si>
    <t>A8.4.2.2</t>
  </si>
  <si>
    <t>All facilities on the site for the Contractor</t>
  </si>
  <si>
    <t>Other obligations by the Contractor on a time bases for the duration of the Contract:</t>
  </si>
  <si>
    <t>1.2.4</t>
  </si>
  <si>
    <t>A8.4.3</t>
  </si>
  <si>
    <r>
      <rPr>
        <u/>
        <sz val="11"/>
        <color theme="3"/>
        <rFont val="Arial"/>
        <family val="2"/>
      </rPr>
      <t>Full time supervision of the site</t>
    </r>
    <r>
      <rPr>
        <sz val="11"/>
        <color theme="3"/>
        <rFont val="Arial"/>
        <family val="2"/>
      </rPr>
      <t xml:space="preserve"> as specified in the Tender Document</t>
    </r>
  </si>
  <si>
    <t>1.2.5</t>
  </si>
  <si>
    <t>A8.4.4</t>
  </si>
  <si>
    <t>Company &amp; head office administration costs pertaining to the Contract</t>
  </si>
  <si>
    <t>1.2.6</t>
  </si>
  <si>
    <t>A8.4.5</t>
  </si>
  <si>
    <t>Other time related obligations by the Contractor including Cell phone cost incured by the engineer ons site</t>
  </si>
  <si>
    <t>1.3</t>
  </si>
  <si>
    <t>Provisional sums by the Engineer</t>
  </si>
  <si>
    <t>1.3.1</t>
  </si>
  <si>
    <t>A8.5a</t>
  </si>
  <si>
    <r>
      <t xml:space="preserve">Provisional sum for various tests </t>
    </r>
    <r>
      <rPr>
        <u/>
        <sz val="11"/>
        <color theme="3"/>
        <rFont val="Arial"/>
        <family val="2"/>
      </rPr>
      <t>requested by the Engineer</t>
    </r>
  </si>
  <si>
    <t>Prov</t>
  </si>
  <si>
    <t>1.3.4</t>
  </si>
  <si>
    <t>PSA5.10.2</t>
  </si>
  <si>
    <t>mnth</t>
  </si>
  <si>
    <t>200mm Elster Kent H4000 water meter or similar</t>
  </si>
  <si>
    <t>3.1</t>
  </si>
  <si>
    <t>3.1.1</t>
  </si>
  <si>
    <t>4.1.1</t>
  </si>
  <si>
    <t>6.1.1</t>
  </si>
  <si>
    <t>8.1.1</t>
  </si>
  <si>
    <t>3.1.2</t>
  </si>
  <si>
    <t>3.1.3</t>
  </si>
  <si>
    <t>3.1.4</t>
  </si>
  <si>
    <t>3.1.5</t>
  </si>
  <si>
    <t>3.1.6</t>
  </si>
  <si>
    <t>3.1.7</t>
  </si>
  <si>
    <t>3.1.8</t>
  </si>
  <si>
    <t>3.1.9</t>
  </si>
  <si>
    <t>3.1.10</t>
  </si>
  <si>
    <t>3.1.11</t>
  </si>
  <si>
    <t>3.1.12</t>
  </si>
  <si>
    <t>3.1.13</t>
  </si>
  <si>
    <t>4.1</t>
  </si>
  <si>
    <t>4.1.2</t>
  </si>
  <si>
    <t>4.1.3</t>
  </si>
  <si>
    <t>4.1.4</t>
  </si>
  <si>
    <t>4.1.5</t>
  </si>
  <si>
    <t>4.1.6</t>
  </si>
  <si>
    <t>4.1.7</t>
  </si>
  <si>
    <t>5.1</t>
  </si>
  <si>
    <t>5.1.1</t>
  </si>
  <si>
    <t>5.1.2</t>
  </si>
  <si>
    <t>5.1.3</t>
  </si>
  <si>
    <t>5.1.4</t>
  </si>
  <si>
    <t>5.1.5</t>
  </si>
  <si>
    <t>5.1.6</t>
  </si>
  <si>
    <t>5.1.7</t>
  </si>
  <si>
    <t>5.1.8</t>
  </si>
  <si>
    <t>5.1.9</t>
  </si>
  <si>
    <t>5.1.10</t>
  </si>
  <si>
    <t>5.1.11</t>
  </si>
  <si>
    <t>5.1.12</t>
  </si>
  <si>
    <t>5.1.13</t>
  </si>
  <si>
    <t>5.1.14</t>
  </si>
  <si>
    <t>6.1</t>
  </si>
  <si>
    <t>6.1.2</t>
  </si>
  <si>
    <t>6.1.3</t>
  </si>
  <si>
    <t>6.1.4</t>
  </si>
  <si>
    <t>6.1.5</t>
  </si>
  <si>
    <t>6.1.6</t>
  </si>
  <si>
    <t>6.1.7</t>
  </si>
  <si>
    <t>6.1.8</t>
  </si>
  <si>
    <t>6.1.9</t>
  </si>
  <si>
    <t>6.1.10</t>
  </si>
  <si>
    <t>6.1.11</t>
  </si>
  <si>
    <t>6.1.12</t>
  </si>
  <si>
    <t>6.1.13</t>
  </si>
  <si>
    <t>6.1.14</t>
  </si>
  <si>
    <t>7.1</t>
  </si>
  <si>
    <t>7.1.1</t>
  </si>
  <si>
    <t>7.1.2</t>
  </si>
  <si>
    <t>8.1</t>
  </si>
  <si>
    <t>8.1.2</t>
  </si>
  <si>
    <t>8.1.3</t>
  </si>
  <si>
    <t>8.1.4</t>
  </si>
  <si>
    <t>9.1</t>
  </si>
  <si>
    <t>9.1.1</t>
  </si>
  <si>
    <t>9.1.2</t>
  </si>
  <si>
    <t>9.1.3</t>
  </si>
  <si>
    <t>9.1.4</t>
  </si>
  <si>
    <t>9.1.5</t>
  </si>
  <si>
    <t>DOL 11kW</t>
  </si>
  <si>
    <t>Name boards (2 boards)as specified in the Tender Document</t>
  </si>
  <si>
    <t>Seshibitswe Booster Pumping station</t>
  </si>
  <si>
    <t>Pipe fittings and Valves</t>
  </si>
  <si>
    <t>Supply &amp; install the following pipe items :</t>
  </si>
  <si>
    <t>Pipe items to include complete installation kit, i.e. bolts, nuts, washers, gaskets, grease, denso mastic tape, sealant at puddle flanges etc</t>
  </si>
  <si>
    <t>Installation</t>
  </si>
  <si>
    <t>Item 8 - MILD STEEL PIPE (5mm WALL) Ø 200 mm,  SANS 719/71 GRADE A STEEL; 
ONE END FLANGED (PN16) TO SANS 1123 TABLE 1600/3, FLAT FACED</t>
  </si>
  <si>
    <t>Item 9 - BUTTERFLY VALVE Ø 200 mm (AVK OR APPROVED SIMILAR)</t>
  </si>
  <si>
    <t>Item 10 - MILD STEEL PIPE (5mm WALL) Ø 200 mm,  SANS 719/71 GRADE A STEEL; 
BOTH ENDS FLANGED (PN16) TO SANS 1123 TABLE 1600/3, FLAT FACED</t>
  </si>
  <si>
    <t>Item 14 - BUTTERFLY VALVE Ø 150 mm (AVK OR APPROVED SIMILAR)</t>
  </si>
  <si>
    <t>Item 16 - MILD STEEL REDUCER (5mm WALL) Ø 150 - 80 mm,  SANS 719/71 GRADE A STEEL; 
Ø 80mm BRANCH INTO RESTRAINED FLANGED (PN16) TO SANS 1123 TABLE 1600/3, FLAT FACED</t>
  </si>
  <si>
    <t>Item 17 - RESTRAINT FLANGE ADAPTOR Ø 80 mm (PN16) ; Flanges TO SANS 1123 Table 1000/3, FLAT FACED</t>
  </si>
  <si>
    <t>Item 18 - MILD STEEL PIPE special bend, Ø 150 mm, (5mm WALL)  SANS 719/71 GRADE A STEEL; 
FLANGED ALL SIDES (PN16) TO SANS 1123 TABLE 1000/3, FLAT FACED</t>
  </si>
  <si>
    <t>Item 20 - MILD STEEL PIPE WITH PRESSURE GAUGE (5mm WALL) Ø 150 mm; 
BOTH ENDS FLANGED (PN16) TO SANS 1123 TABLE 1600/3, FLAT FACED</t>
  </si>
  <si>
    <t>Item 21 - MILD STEEL REDUCER (5mm WALL) Ø 150 - 80 mm,  SANS 719/71 GRADE A STEEL; 
BOTH ENDS FLANGED (PN16) TO SANS 1123 TABLE 1600/3, FLAT FACED</t>
  </si>
  <si>
    <t>Item 22 - BERMAD Ø 80 mm,  SANS 719/71 GRADE A STEEL; 
BOTH ENDS FLANGED (PN16) TO SANS 1123 TABLE 1600/3, FLAT FACED</t>
  </si>
  <si>
    <t>Item 23 - MILD STEEL PIPE special bend, Ø 80 mm (5mm WALL)  SANS 719/71 GRADE A STEEL; 
BOTH ENDS FLANGES (PN16) TO SANS 1123 TABLE 1000/3, FLAT FACED</t>
  </si>
  <si>
    <t>Item 24 - MILD STEEL REDUCER, Ø 80 - 65 mm (5mm WALL)  SANS 719/71 GRADE A STEEL; 
BOTH ENDS FLANGES (PN16) TO SANS 1123 TABLE 1600/3, FLAT FACED</t>
  </si>
  <si>
    <t>Item 25 - MILD STEEL REDUCER, Ø200 mm (5mm WALL)  SANS 719/71 GRADE A STEEL; 
BOTH ENDS FLANGES (PN16) TO SANS 1123 TABLE 1600/3, FLAT FACED</t>
  </si>
  <si>
    <t>Pumpstation</t>
  </si>
  <si>
    <r>
      <t xml:space="preserve">Pumps and Motors </t>
    </r>
    <r>
      <rPr>
        <i/>
        <sz val="12"/>
        <rFont val="Calibri"/>
        <family val="2"/>
        <scheme val="minor"/>
      </rPr>
      <t>(supply and install)</t>
    </r>
  </si>
  <si>
    <t>Cables at the WTW from Eskom supply board</t>
  </si>
  <si>
    <r>
      <t xml:space="preserve">Cable (75mm2, 4cores) </t>
    </r>
    <r>
      <rPr>
        <i/>
        <sz val="12"/>
        <rFont val="Calibri"/>
        <family val="2"/>
        <scheme val="minor"/>
      </rPr>
      <t xml:space="preserve">supply and install </t>
    </r>
  </si>
  <si>
    <t>Schedule 4</t>
  </si>
  <si>
    <t>1 AUX.SWITCH C/O CONTACT OF/SDE/SDV(NS80</t>
  </si>
  <si>
    <t>MX 220-240V50/60HZ 208-277V60HZ SHT NSX</t>
  </si>
  <si>
    <t>IC60N 4P 2A C CURVE</t>
  </si>
  <si>
    <t>IC60N 1P 6A C CURVE 10kA</t>
  </si>
  <si>
    <t>PCB RELAY 2C/O 8A 230VAC</t>
  </si>
  <si>
    <t>EMERGENCY STOP</t>
  </si>
  <si>
    <t>FUSE HOLDER 3P+N 32A FOR FUSE 10X38</t>
  </si>
  <si>
    <t>Consumables</t>
  </si>
  <si>
    <t>7.1.3</t>
  </si>
  <si>
    <t>7.1.4</t>
  </si>
  <si>
    <t>7.1.5</t>
  </si>
  <si>
    <t>7.1.6</t>
  </si>
  <si>
    <t>7.1.7</t>
  </si>
  <si>
    <t>7.1.8</t>
  </si>
  <si>
    <t>Soft starter for asynchronous motor, ATS48, 81 A, 230..415 V, 15..55 KW</t>
  </si>
  <si>
    <t>8.1.5</t>
  </si>
  <si>
    <t>8.1.6</t>
  </si>
  <si>
    <t>PB - SPRING RTN, GREEN -1NO</t>
  </si>
  <si>
    <t>8.1.7</t>
  </si>
  <si>
    <t>8.1.8</t>
  </si>
  <si>
    <t>8.1.9</t>
  </si>
  <si>
    <t>8.1.10</t>
  </si>
  <si>
    <t>8.1.11</t>
  </si>
  <si>
    <t>8.1.12</t>
  </si>
  <si>
    <t>8.1.13</t>
  </si>
  <si>
    <t>CT</t>
  </si>
  <si>
    <t>8.1.14</t>
  </si>
  <si>
    <t>Ammeter</t>
  </si>
  <si>
    <t>Starter Consumables</t>
  </si>
  <si>
    <t>Labour</t>
  </si>
  <si>
    <t>Prelimanary and General</t>
  </si>
  <si>
    <t>SHEQR</t>
  </si>
  <si>
    <t>Remove Existing MCC and Install new MCC</t>
  </si>
  <si>
    <t>Supply and Install M221 PLC and HMI</t>
  </si>
  <si>
    <t>Cable Supply and Install</t>
  </si>
  <si>
    <t>Factor</t>
  </si>
  <si>
    <t>Schedule 5</t>
  </si>
  <si>
    <t>Water Treatment Plant - Telemetry Management System (Seshibitswe)</t>
  </si>
  <si>
    <t xml:space="preserve">Telemetry system </t>
  </si>
  <si>
    <t>Telemetry system (Automation of the plant)</t>
  </si>
  <si>
    <t xml:space="preserve">Maestro 2000 CPU12 with ASC1-14Way </t>
  </si>
  <si>
    <t>Maestro-Surge Protection unit (BBD18)</t>
  </si>
  <si>
    <t>SSE-4ch Surge Protection unit (BBD14)</t>
  </si>
  <si>
    <t xml:space="preserve">Maestro 4-Ch Buffer Board Rel Output (BBRO4) </t>
  </si>
  <si>
    <t>PSU 220V-13.8V 7A</t>
  </si>
  <si>
    <t>SSE Fused Power Distri Board PDISTB1</t>
  </si>
  <si>
    <t>Converter Unit 5 A 12 to 24 Volt(Mod)</t>
  </si>
  <si>
    <t>Factory build (Assembly sundries) 04 enclosure</t>
  </si>
  <si>
    <t>Labour Enclosure 04 factory build up</t>
  </si>
  <si>
    <t>Labour Generate drawing</t>
  </si>
  <si>
    <t>Radio GE MDS SD4 ES 400 - 450MHz ETSI</t>
  </si>
  <si>
    <t>Antenna Folded Dipole 440MHz UHF N-Type HD (TRA-HD440)</t>
  </si>
  <si>
    <t>Coax pigtail RG58 0.5m TNC male to N-type male for SD4 radio</t>
  </si>
  <si>
    <t xml:space="preserve">Cable RF Coax LMR400 Low Loss Foam 10mm 50Ohm </t>
  </si>
  <si>
    <t xml:space="preserve">N-Type Male Crimp For LMR400 </t>
  </si>
  <si>
    <t>Polyphaser Bulkhead N-Type Fem CNLPISB50LNC2</t>
  </si>
  <si>
    <t xml:space="preserve">Bracket Wall Mount 450mm </t>
  </si>
  <si>
    <t>Mast Galv/Pole 50mm x 1.9mm x 6m</t>
  </si>
  <si>
    <t>Basic Earth Kit</t>
  </si>
  <si>
    <t>Battery Sealed Lead Acid 12Volt 18A/H</t>
  </si>
  <si>
    <t>Enclosure Per Grey HE204 G IP54 Indoor Comp</t>
  </si>
  <si>
    <t>220VAC MAINS Surge Arrestor - 40KAmp</t>
  </si>
  <si>
    <t>Site Installation Material - Small Station</t>
  </si>
  <si>
    <t>Sundries</t>
  </si>
  <si>
    <t xml:space="preserve">Interlock enclosure </t>
  </si>
  <si>
    <t xml:space="preserve">Enclosure Interlock vandal proof </t>
  </si>
  <si>
    <t>Vandal resistant solar panel, 80W Panel included</t>
  </si>
  <si>
    <t>Interlock Cabinet MLC lock tool (Key/Opening Tool)</t>
  </si>
  <si>
    <t>Labour Site Installation</t>
  </si>
  <si>
    <t>Labour Site Installation, Accomodation, Subsistance allowance and project travelling</t>
  </si>
  <si>
    <t xml:space="preserve">Commissioning </t>
  </si>
  <si>
    <t xml:space="preserve">Labour Site Commissioning - Project Leader </t>
  </si>
  <si>
    <t>Project_Travelling</t>
  </si>
  <si>
    <t xml:space="preserve">OPC &amp; P-code Configuration </t>
  </si>
  <si>
    <t xml:space="preserve">Labour OPC Configuration - Project Leader </t>
  </si>
  <si>
    <t>Schedule 6</t>
  </si>
  <si>
    <t>Vrede booster pumping station</t>
  </si>
  <si>
    <t>Cable (75mm2 x 4core) supply and install</t>
  </si>
  <si>
    <t>Schedule 7</t>
  </si>
  <si>
    <t>Schedule 8</t>
  </si>
  <si>
    <t>Water Treatment Plant - Telemetry Management System (Vrede)</t>
  </si>
  <si>
    <t>Schedule 9</t>
  </si>
  <si>
    <t>Upgrading of Madikwe Water Treatment Plant Phase 2 ( Vrede and Seshibitswe)</t>
  </si>
  <si>
    <t>PSA8.4.6.3</t>
  </si>
  <si>
    <t>Provisional sum for community involvement - PSC members</t>
  </si>
  <si>
    <t>Provisional sum for community involvement/CLO payment for two wards</t>
  </si>
  <si>
    <t>1.3.2</t>
  </si>
  <si>
    <t>1.3.3</t>
  </si>
  <si>
    <t>Contractor's overhead and profit on Item 1.3.1 to 1.3.3</t>
  </si>
  <si>
    <t>%</t>
  </si>
  <si>
    <t>Provisional sum for optimization of local SMME involvement, training and  development of local enterprices</t>
  </si>
  <si>
    <t>Contractor's overhead and profit on Item 1.3.1 4</t>
  </si>
  <si>
    <t>Seshibitswe BP MCC</t>
  </si>
  <si>
    <t>Vrede BP MCC</t>
  </si>
  <si>
    <t>Refurbishment of MCC</t>
  </si>
  <si>
    <t>Add 10% of Construction Value for Contingencies</t>
  </si>
  <si>
    <t xml:space="preserve">Sub - total : Construction and Contingency Value </t>
  </si>
  <si>
    <t>2.7</t>
  </si>
  <si>
    <t>2.8</t>
  </si>
  <si>
    <t>2.10.1</t>
  </si>
  <si>
    <t>2.12.2</t>
  </si>
  <si>
    <t>This schedule of quantities is based on CEQ73 (Civil Engineering Quantities 1973) with References to SANS 1200 &amp; SANS 0120 &amp; additional information in CESMM3 (Civil Engineering Standard Method of Measurement)</t>
  </si>
  <si>
    <t>Descriptions in this Schedule of Quantities are abbreviated and the Schedule has been drawn up generally in accordance with the latest issue of Civil Engineering Quantities. Should any requirement of the measurement and payment clause of the applicable standardized specifications, or the project specifications, or particular specifications conflict with the terms of the schedule or, relevant civil engineering quantities, the requirements of the standardized, project, or particular specification, as applicable, shall prevail.</t>
  </si>
  <si>
    <t>In this bill of quantities all items are to be supplied, manufactured, transported, installed/erected as per the relevant specifications in the tender document/drawings or as specified by the manufacturer</t>
  </si>
  <si>
    <t>All scheduled structural steel items are to be supplied, manufactured, transported, erected, painted &amp; finished according to the relevant specifications stated in the SANS 1200 Schedule H (1990), HA (1990), HB (1985), HC (1988), SANS 2001:CS1 2005 Edition 1 including all relevant Normative references and drawings, unless otherwise stated by the Engineer in charge of the project. The rates given by the Contractor should cater for all these activities as well as for shop drawings.</t>
  </si>
  <si>
    <t>All scheduled structural steel items are to be supplied, manufactured, transported, erected, painted &amp; finished according to the relevant specifications stated in the SANS 1200 Schedule H (1990), HA (1990), HB (1985), HC (1988), SANS 2001:CS1 2005 Edition 1 including all relevant normative references and drawings, unless otherwise stated by the Engineer in charge of the project. The rates given by the Contractor should cater for all these activities as well as for shop drawings.</t>
  </si>
  <si>
    <t>1.3.5</t>
  </si>
  <si>
    <t>2.2</t>
  </si>
  <si>
    <t>PSA8.3.5.2</t>
  </si>
  <si>
    <t xml:space="preserve">Setting up a job and site specific Health and Safety Plan by the representative of the Contractor and approved by the Employers Agent as required under the Construction Regulations (Regulation 75) of the Occupational Health &amp; Safety Act no. 85/1993 </t>
  </si>
  <si>
    <t>2.3</t>
  </si>
  <si>
    <t>2.3.1</t>
  </si>
  <si>
    <t>2.4</t>
  </si>
  <si>
    <t>2.5</t>
  </si>
  <si>
    <t>Health &amp; Safety training file</t>
  </si>
  <si>
    <t xml:space="preserve">Setting up a job and site specific  Health &amp; Safety Training File as requested by the Employers Agent under the Construction Regulations (Regulation 7) of the Occupational Health &amp; Safety Act no. 85/1993 </t>
  </si>
  <si>
    <t xml:space="preserve">File to be a lever arch file with original colour document of acceptable standards including dividers. </t>
  </si>
  <si>
    <t>2.6</t>
  </si>
  <si>
    <t>Service Provider appointments</t>
  </si>
  <si>
    <t xml:space="preserve">Appoint a competent person to perform risk assessment and training on site under Construction Regulations (Regulation 7) of the Occupational Health &amp; Safety Act no. 85/1993 </t>
  </si>
  <si>
    <t>PSA8.4.6.1</t>
  </si>
  <si>
    <t>Allow for monthly salary for the H&amp;S representative as required by law for the duration of the project to perform the following:</t>
  </si>
  <si>
    <t>Mth</t>
  </si>
  <si>
    <t xml:space="preserve">Induction training of all workers and workers of Sub-Contractors. </t>
  </si>
  <si>
    <t>Tool box talks as required by Engineer.</t>
  </si>
  <si>
    <t>Awareness training of workers- First Aid, Fire Fighting and Public/Traffic Control , Community training.</t>
  </si>
  <si>
    <t>Keeping all safety documentation up to date.</t>
  </si>
  <si>
    <t>Training off site</t>
  </si>
  <si>
    <t>Allow for training courses by accredited service providers. Contractor to allow for cost if employees do not have the required certificates. The following accredited certificates are required on site:</t>
  </si>
  <si>
    <t>H&amp;S Representative , First Aider , Fire Fighter</t>
  </si>
  <si>
    <t>Certificates of competance of all construction vehicle operators</t>
  </si>
  <si>
    <t>2.9</t>
  </si>
  <si>
    <t>First aid equipment</t>
  </si>
  <si>
    <t xml:space="preserve">First aid box </t>
  </si>
  <si>
    <t>First aid boxes for Sub-Contractors if applicable</t>
  </si>
  <si>
    <t>2.9.3</t>
  </si>
  <si>
    <t>Stretcher</t>
  </si>
  <si>
    <t>Fire extinguishers - 9 kg</t>
  </si>
  <si>
    <t>2.10.2</t>
  </si>
  <si>
    <t>Fire extinguishers test certificate</t>
  </si>
  <si>
    <t>2.11</t>
  </si>
  <si>
    <t>Cost of the following PPE as required on site, for the workers (number of each to be determined by the Tenderer)</t>
  </si>
  <si>
    <t>2.11.2</t>
  </si>
  <si>
    <t>2.11.3</t>
  </si>
  <si>
    <t>2.11.4</t>
  </si>
  <si>
    <t>2.11.5</t>
  </si>
  <si>
    <t>2.11.6</t>
  </si>
  <si>
    <t>2.12</t>
  </si>
  <si>
    <t>Allow for chemical toilets on site as required by specifications</t>
  </si>
  <si>
    <t>For male workers</t>
  </si>
  <si>
    <t>For female workers</t>
  </si>
  <si>
    <t>2.13</t>
  </si>
  <si>
    <t>Eating facilities</t>
  </si>
  <si>
    <t>2.13.1</t>
  </si>
  <si>
    <t>Allow for eating facilities on site in the form of a shaded net, table and chairs</t>
  </si>
  <si>
    <t>2.14</t>
  </si>
  <si>
    <t>2.14.1</t>
  </si>
  <si>
    <t>2.14.2</t>
  </si>
  <si>
    <t>2.14.3</t>
  </si>
  <si>
    <t>2.14.4</t>
  </si>
  <si>
    <t>2.14.5</t>
  </si>
  <si>
    <t>2.14.6</t>
  </si>
  <si>
    <t>2.14.7</t>
  </si>
  <si>
    <t>Emergency numbers to be displayed</t>
  </si>
  <si>
    <t>2.14.8</t>
  </si>
  <si>
    <t>2.14.9</t>
  </si>
  <si>
    <t>Rotating lights on construction vehicles</t>
  </si>
  <si>
    <t>2.15</t>
  </si>
  <si>
    <t>2.15.1</t>
  </si>
  <si>
    <t>Allow for costs of Medical fitness tests of all operators on mobile plant and construction vehicles</t>
  </si>
  <si>
    <t>m</t>
  </si>
  <si>
    <t>No</t>
  </si>
  <si>
    <t>Schedule 3 continue</t>
  </si>
  <si>
    <t>3.2</t>
  </si>
  <si>
    <t>3.2.1</t>
  </si>
  <si>
    <t>3.2.2</t>
  </si>
  <si>
    <t>3.2.3</t>
  </si>
  <si>
    <t>3.2.4</t>
  </si>
  <si>
    <t>3.2.5</t>
  </si>
  <si>
    <t>3.2.6</t>
  </si>
  <si>
    <t>3.2.7</t>
  </si>
  <si>
    <t>3.3</t>
  </si>
  <si>
    <t>3.3.1</t>
  </si>
  <si>
    <t>3.3.2</t>
  </si>
  <si>
    <t>3.3.3</t>
  </si>
  <si>
    <t>3.3.4</t>
  </si>
  <si>
    <t>3.3.5</t>
  </si>
  <si>
    <t>3.3.6</t>
  </si>
  <si>
    <t>3.3.7</t>
  </si>
  <si>
    <t>3.3.8</t>
  </si>
  <si>
    <t>3.3.9</t>
  </si>
  <si>
    <t>3.3.10</t>
  </si>
  <si>
    <t>3.3.11</t>
  </si>
  <si>
    <t>3.3.12</t>
  </si>
  <si>
    <t>3.3.13</t>
  </si>
  <si>
    <t>3.3.14</t>
  </si>
  <si>
    <t>3.3.15</t>
  </si>
  <si>
    <t>3.3.16</t>
  </si>
  <si>
    <t>3.3.17</t>
  </si>
  <si>
    <t>3.4</t>
  </si>
  <si>
    <t>3.4.1</t>
  </si>
  <si>
    <t>3.4.2</t>
  </si>
  <si>
    <t>3.4.3</t>
  </si>
  <si>
    <t>3.4.4</t>
  </si>
  <si>
    <t>3.4.5</t>
  </si>
  <si>
    <t>3.4.6</t>
  </si>
  <si>
    <t>3.4.7</t>
  </si>
  <si>
    <t>3.4.8</t>
  </si>
  <si>
    <t>3.4.9</t>
  </si>
  <si>
    <t>3.4.10</t>
  </si>
  <si>
    <t>3.4.11</t>
  </si>
  <si>
    <t>3.4.12</t>
  </si>
  <si>
    <t>3.4.13</t>
  </si>
  <si>
    <t>3.4.14</t>
  </si>
  <si>
    <t>3.5</t>
  </si>
  <si>
    <t>3.5.1</t>
  </si>
  <si>
    <t>3.5.2</t>
  </si>
  <si>
    <t>3.6</t>
  </si>
  <si>
    <t>3.6.1</t>
  </si>
  <si>
    <t>3.6.2</t>
  </si>
  <si>
    <t>3.6.3</t>
  </si>
  <si>
    <t>3.6.4</t>
  </si>
  <si>
    <t>3.7</t>
  </si>
  <si>
    <t>3.7.1</t>
  </si>
  <si>
    <t>3.7.2</t>
  </si>
  <si>
    <t>3.7.3</t>
  </si>
  <si>
    <t>3.7.4</t>
  </si>
  <si>
    <t>3.7.5</t>
  </si>
  <si>
    <t>3.8</t>
  </si>
  <si>
    <t>3.8.1</t>
  </si>
  <si>
    <t>3.8.2</t>
  </si>
  <si>
    <t>3.9</t>
  </si>
  <si>
    <t>3.9.1</t>
  </si>
  <si>
    <t>3.9.2</t>
  </si>
  <si>
    <t>3.10</t>
  </si>
  <si>
    <t>3.10.1</t>
  </si>
  <si>
    <t>3.11</t>
  </si>
  <si>
    <t>3.12</t>
  </si>
  <si>
    <t>3.11.1</t>
  </si>
  <si>
    <t>3.12.1</t>
  </si>
  <si>
    <t>3.12.4</t>
  </si>
  <si>
    <t>4.1.8</t>
  </si>
  <si>
    <t>4.1.9</t>
  </si>
  <si>
    <t>4.1.10</t>
  </si>
  <si>
    <t>4.2</t>
  </si>
  <si>
    <t>4.2.1</t>
  </si>
  <si>
    <t>4.2.2</t>
  </si>
  <si>
    <t>4.2.3</t>
  </si>
  <si>
    <t>4.3</t>
  </si>
  <si>
    <t>4.3.1</t>
  </si>
  <si>
    <t>5.2</t>
  </si>
  <si>
    <t>5.2.1</t>
  </si>
  <si>
    <t>5.2.2</t>
  </si>
  <si>
    <t>5.2.3</t>
  </si>
  <si>
    <t>5.2.4</t>
  </si>
  <si>
    <t>5.2.5</t>
  </si>
  <si>
    <t>5.2.6</t>
  </si>
  <si>
    <t>5.2.7</t>
  </si>
  <si>
    <t>5.2.8</t>
  </si>
  <si>
    <t>5.3</t>
  </si>
  <si>
    <t>5.3.1</t>
  </si>
  <si>
    <t>5.3.2</t>
  </si>
  <si>
    <t>5.3.3</t>
  </si>
  <si>
    <t>5.3.4</t>
  </si>
  <si>
    <t>5.3.5</t>
  </si>
  <si>
    <t>5.3.6</t>
  </si>
  <si>
    <t>5.3.7</t>
  </si>
  <si>
    <t>5.3.8</t>
  </si>
  <si>
    <t>5.3.9</t>
  </si>
  <si>
    <t>5.3.10</t>
  </si>
  <si>
    <t>5.3.11</t>
  </si>
  <si>
    <t>5.3.12</t>
  </si>
  <si>
    <t>5.3.13</t>
  </si>
  <si>
    <t>5.3.14</t>
  </si>
  <si>
    <t>5.3.15</t>
  </si>
  <si>
    <t>5.4</t>
  </si>
  <si>
    <t>5.4.1</t>
  </si>
  <si>
    <t>5.4.2</t>
  </si>
  <si>
    <t>5.4.3</t>
  </si>
  <si>
    <t>5.5</t>
  </si>
  <si>
    <t>5.5.1</t>
  </si>
  <si>
    <t>5.5.2</t>
  </si>
  <si>
    <t>5.5.3</t>
  </si>
  <si>
    <t>5.5.4</t>
  </si>
  <si>
    <t>5.6</t>
  </si>
  <si>
    <t>5.6.1</t>
  </si>
  <si>
    <t>5.6.2</t>
  </si>
  <si>
    <t>5.6.3</t>
  </si>
  <si>
    <t>5.6.4</t>
  </si>
  <si>
    <t>5.6.5</t>
  </si>
  <si>
    <t>5.6.6</t>
  </si>
  <si>
    <t>5.6.7</t>
  </si>
  <si>
    <t>Tender</t>
  </si>
  <si>
    <t>Supply and install - telemetry systems linked from the Office to the pumpstation and from the pumpstation to the Reservoir</t>
  </si>
  <si>
    <t>6.1.15</t>
  </si>
  <si>
    <t>6.1.16</t>
  </si>
  <si>
    <t>6.1.17</t>
  </si>
  <si>
    <t>6.1.18</t>
  </si>
  <si>
    <t>6.1.19</t>
  </si>
  <si>
    <t>6.1.20</t>
  </si>
  <si>
    <t>6.1.21</t>
  </si>
  <si>
    <t>6.1.22</t>
  </si>
  <si>
    <t>6.1.23</t>
  </si>
  <si>
    <t>6.1.24</t>
  </si>
  <si>
    <t>7.1.9</t>
  </si>
  <si>
    <t>7.1.10</t>
  </si>
  <si>
    <t>7.1.11</t>
  </si>
  <si>
    <t>7.1.12</t>
  </si>
  <si>
    <t>7.1.13</t>
  </si>
  <si>
    <t>7.2</t>
  </si>
  <si>
    <t>7.2.1</t>
  </si>
  <si>
    <t>7.2.2</t>
  </si>
  <si>
    <t>7.2.3</t>
  </si>
  <si>
    <t>7.3</t>
  </si>
  <si>
    <t>7.3.1</t>
  </si>
  <si>
    <t>8.2</t>
  </si>
  <si>
    <t>8.2.1</t>
  </si>
  <si>
    <t>8.2.2</t>
  </si>
  <si>
    <t>8.2.3</t>
  </si>
  <si>
    <t>8.2.4</t>
  </si>
  <si>
    <t>8.2.5</t>
  </si>
  <si>
    <t>8.2.6</t>
  </si>
  <si>
    <t>8.2.7</t>
  </si>
  <si>
    <t>8.2.8</t>
  </si>
  <si>
    <t>8.3</t>
  </si>
  <si>
    <t>8.3.1</t>
  </si>
  <si>
    <t>8.3.2</t>
  </si>
  <si>
    <t>8.3.3</t>
  </si>
  <si>
    <t>8.3.4</t>
  </si>
  <si>
    <t>8.3.5</t>
  </si>
  <si>
    <t>8.3.6</t>
  </si>
  <si>
    <t>8.3.7</t>
  </si>
  <si>
    <t>8.3.8</t>
  </si>
  <si>
    <t>8.3.9</t>
  </si>
  <si>
    <t>8.3.10</t>
  </si>
  <si>
    <t>8.3.11</t>
  </si>
  <si>
    <t>8.3.12</t>
  </si>
  <si>
    <t>8.3.13</t>
  </si>
  <si>
    <t>8.3.14</t>
  </si>
  <si>
    <t>8.3.15</t>
  </si>
  <si>
    <t>8.4</t>
  </si>
  <si>
    <t>8.4.1</t>
  </si>
  <si>
    <t>8.4.2</t>
  </si>
  <si>
    <t>8.4.3</t>
  </si>
  <si>
    <t>8.5</t>
  </si>
  <si>
    <t>8.5.1</t>
  </si>
  <si>
    <t>8.5.2</t>
  </si>
  <si>
    <t>8.5.3</t>
  </si>
  <si>
    <t>8.5.4</t>
  </si>
  <si>
    <t>8.6</t>
  </si>
  <si>
    <t>8.6.1</t>
  </si>
  <si>
    <t>8.6.2</t>
  </si>
  <si>
    <t>8.6.3</t>
  </si>
  <si>
    <t>8.6.4</t>
  </si>
  <si>
    <t>8.6.5</t>
  </si>
  <si>
    <t>8.6.6</t>
  </si>
  <si>
    <t>8.6.7</t>
  </si>
  <si>
    <t>9.1.6</t>
  </si>
  <si>
    <t>9.1.7</t>
  </si>
  <si>
    <t>9.1.8</t>
  </si>
  <si>
    <t>9.1.9</t>
  </si>
  <si>
    <t>9.1.10</t>
  </si>
  <si>
    <t>9.1.11</t>
  </si>
  <si>
    <t>9.1.12</t>
  </si>
  <si>
    <t>9.1.13</t>
  </si>
  <si>
    <t>9.1.14</t>
  </si>
  <si>
    <t>9.1.15</t>
  </si>
  <si>
    <t>9.1.16</t>
  </si>
  <si>
    <t>9.1.17</t>
  </si>
  <si>
    <t>9.1.18</t>
  </si>
  <si>
    <t>9.1.19</t>
  </si>
  <si>
    <t>9.1.20</t>
  </si>
  <si>
    <t>9.1.21</t>
  </si>
  <si>
    <t>9.1.22</t>
  </si>
  <si>
    <t>9.1.23</t>
  </si>
  <si>
    <t>9.1.24</t>
  </si>
  <si>
    <t>9.2</t>
  </si>
  <si>
    <t>9.2.1</t>
  </si>
  <si>
    <t>9.2.2</t>
  </si>
  <si>
    <t>9.2.3</t>
  </si>
  <si>
    <t>9.2.4</t>
  </si>
  <si>
    <t>9.2.5</t>
  </si>
  <si>
    <t>9.3</t>
  </si>
  <si>
    <t>9.3.1</t>
  </si>
  <si>
    <t>9.4</t>
  </si>
  <si>
    <t>9.4.1</t>
  </si>
  <si>
    <t>9.4.2</t>
  </si>
  <si>
    <t>9.5</t>
  </si>
  <si>
    <t>9.5.1</t>
  </si>
  <si>
    <t>Upgrading of Madikwe Water Treatment Plant Phase 2</t>
  </si>
  <si>
    <t xml:space="preserve"> ( Vrede and Seshibitswe)</t>
  </si>
  <si>
    <t>Schedule 5 continue</t>
  </si>
  <si>
    <t>Schedule 8 continue</t>
  </si>
  <si>
    <t>Tender Number: 005/MKLM/2022/2023</t>
  </si>
  <si>
    <t>Madikwe raw water pumpstation MCC</t>
  </si>
  <si>
    <t xml:space="preserve"> 6 metre Gate </t>
  </si>
  <si>
    <t>Cochrane Clear-View Fencing (supply and install)</t>
  </si>
  <si>
    <t>Pump: WKLn 65/3 (03)</t>
  </si>
  <si>
    <t>Motor: 45kW</t>
  </si>
  <si>
    <t>Base plate: 1550X620X152</t>
  </si>
  <si>
    <t>Date: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</si>
</sst>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R&quot;* #,##0.00_-;\-&quot;R&quot;* #,##0.00_-;_-&quot;R&quot;* &quot;-&quot;??_-;_-@_-"/>
    <numFmt numFmtId="43" formatCode="_-* #,##0.00_-;\-* #,##0.00_-;_-* &quot;-&quot;??_-;_-@_-"/>
    <numFmt numFmtId="164" formatCode="&quot;$&quot;#,##0_);\(&quot;$&quot;#,##0\)"/>
    <numFmt numFmtId="165" formatCode="&quot;Page Number&quot;\1"/>
    <numFmt numFmtId="166" formatCode="&quot;-\brought forward from page&quot;\ ##"/>
    <numFmt numFmtId="167" formatCode="&quot;-\schedule continued from page&quot;\ ##"/>
    <numFmt numFmtId="168" formatCode="&quot;-\schedule continued from page&quot;\ ##0.0"/>
    <numFmt numFmtId="169" formatCode="&quot;Bill of Quantities page number&quot;\ ##"/>
    <numFmt numFmtId="170" formatCode="_ * #,##0.00_ ;_ * \-#,##0.00_ ;_ * &quot;-&quot;??_ ;_ @_ "/>
    <numFmt numFmtId="171" formatCode="[$-409]mmm\-yy;@"/>
    <numFmt numFmtId="172" formatCode="&quot;Schedule sub total carried forward to page&quot;\ ##"/>
    <numFmt numFmtId="173" formatCode="_ &quot;R&quot;\ * #,##0.00_ ;_ &quot;R&quot;\ * \-#,##0.00_ ;_ &quot;R&quot;\ * &quot;-&quot;??_ ;_ @_ "/>
    <numFmt numFmtId="174" formatCode="0.0%"/>
    <numFmt numFmtId="175" formatCode="&quot;R&quot;#,##0.00"/>
  </numFmts>
  <fonts count="1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color indexed="36"/>
      <name val="Arial"/>
      <family val="2"/>
    </font>
    <font>
      <b/>
      <sz val="10"/>
      <color indexed="35"/>
      <name val="Arial"/>
      <family val="2"/>
    </font>
    <font>
      <b/>
      <sz val="20"/>
      <color indexed="37"/>
      <name val="Arial"/>
      <family val="2"/>
    </font>
    <font>
      <b/>
      <i/>
      <sz val="24"/>
      <color indexed="17"/>
      <name val="GraverplateExtrabold"/>
    </font>
    <font>
      <b/>
      <sz val="18"/>
      <name val="Arial"/>
      <family val="2"/>
    </font>
    <font>
      <b/>
      <sz val="12"/>
      <name val="Arial"/>
      <family val="2"/>
    </font>
    <font>
      <b/>
      <sz val="20"/>
      <name val="Copperplate Gothic Light"/>
      <family val="2"/>
    </font>
    <font>
      <sz val="11"/>
      <color theme="3"/>
      <name val="Arial"/>
      <family val="2"/>
    </font>
    <font>
      <sz val="14"/>
      <color theme="3"/>
      <name val="Arial"/>
      <family val="2"/>
    </font>
    <font>
      <sz val="10"/>
      <color theme="3"/>
      <name val="Arial"/>
      <family val="2"/>
    </font>
    <font>
      <sz val="8"/>
      <color theme="3"/>
      <name val="Arial"/>
      <family val="2"/>
    </font>
    <font>
      <sz val="9"/>
      <color theme="3"/>
      <name val="Arial"/>
      <family val="2"/>
    </font>
    <font>
      <b/>
      <sz val="48"/>
      <color theme="3"/>
      <name val="Arial"/>
      <family val="2"/>
    </font>
    <font>
      <sz val="10"/>
      <name val="Arial"/>
      <family val="2"/>
    </font>
    <font>
      <sz val="10"/>
      <color theme="1"/>
      <name val="Verdana"/>
      <family val="2"/>
    </font>
    <font>
      <b/>
      <sz val="10"/>
      <name val="Arial"/>
      <family val="2"/>
    </font>
    <font>
      <sz val="11"/>
      <name val="Arial"/>
      <family val="2"/>
    </font>
    <font>
      <sz val="12"/>
      <name val="Calibri"/>
      <family val="2"/>
      <scheme val="minor"/>
    </font>
    <font>
      <b/>
      <sz val="12"/>
      <name val="Calibri"/>
      <family val="2"/>
      <scheme val="minor"/>
    </font>
    <font>
      <sz val="16"/>
      <color theme="3"/>
      <name val="Arial"/>
      <family val="2"/>
    </font>
    <font>
      <sz val="20"/>
      <color theme="3"/>
      <name val="Arial"/>
      <family val="2"/>
    </font>
    <font>
      <sz val="12"/>
      <color theme="3"/>
      <name val="Arial"/>
      <family val="2"/>
    </font>
    <font>
      <sz val="18"/>
      <color theme="3"/>
      <name val="Arial"/>
      <family val="2"/>
    </font>
    <font>
      <b/>
      <sz val="18"/>
      <color theme="3"/>
      <name val="Arial"/>
      <family val="2"/>
    </font>
    <font>
      <sz val="48"/>
      <color theme="3"/>
      <name val="Arial"/>
      <family val="2"/>
    </font>
    <font>
      <sz val="16"/>
      <name val="Arial"/>
      <family val="2"/>
    </font>
    <font>
      <sz val="20"/>
      <name val="Arial"/>
      <family val="2"/>
    </font>
    <font>
      <sz val="9"/>
      <name val="Arial"/>
      <family val="2"/>
    </font>
    <font>
      <i/>
      <sz val="11"/>
      <name val="Calibri"/>
      <family val="2"/>
      <scheme val="minor"/>
    </font>
    <font>
      <sz val="16"/>
      <color theme="3" tint="-0.499984740745262"/>
      <name val="Arial"/>
      <family val="2"/>
    </font>
    <font>
      <sz val="14"/>
      <color theme="3" tint="-0.499984740745262"/>
      <name val="Arial"/>
      <family val="2"/>
    </font>
    <font>
      <sz val="20"/>
      <color theme="3" tint="-0.499984740745262"/>
      <name val="Arial"/>
      <family val="2"/>
    </font>
    <font>
      <sz val="10"/>
      <color theme="3" tint="-0.499984740745262"/>
      <name val="Arial"/>
      <family val="2"/>
    </font>
    <font>
      <sz val="12"/>
      <color theme="3" tint="-0.499984740745262"/>
      <name val="Arial"/>
      <family val="2"/>
    </font>
    <font>
      <sz val="10"/>
      <color rgb="FF002060"/>
      <name val="Century Gothic"/>
      <family val="2"/>
    </font>
    <font>
      <sz val="20"/>
      <color rgb="FF002060"/>
      <name val="Century Gothic"/>
      <family val="2"/>
    </font>
    <font>
      <sz val="12"/>
      <color rgb="FF002060"/>
      <name val="Century Gothic"/>
      <family val="2"/>
    </font>
    <font>
      <sz val="8"/>
      <color rgb="FF002060"/>
      <name val="Century Gothic"/>
      <family val="2"/>
    </font>
    <font>
      <sz val="14"/>
      <color rgb="FF002060"/>
      <name val="Century Gothic"/>
      <family val="2"/>
    </font>
    <font>
      <sz val="12"/>
      <color rgb="FF002060"/>
      <name val="Calibri"/>
      <family val="2"/>
      <scheme val="minor"/>
    </font>
    <font>
      <sz val="14"/>
      <color rgb="FF002060"/>
      <name val="Calibri"/>
      <family val="2"/>
      <scheme val="minor"/>
    </font>
    <font>
      <sz val="10"/>
      <color rgb="FF002060"/>
      <name val="Arial"/>
      <family val="2"/>
    </font>
    <font>
      <sz val="14"/>
      <color theme="3" tint="-0.499984740745262"/>
      <name val="Copperplate Gothic Light"/>
      <family val="2"/>
    </font>
    <font>
      <sz val="11"/>
      <color theme="3" tint="-0.499984740745262"/>
      <name val="Century Gothic"/>
      <family val="2"/>
    </font>
    <font>
      <b/>
      <sz val="22"/>
      <color theme="3"/>
      <name val="Arial"/>
      <family val="2"/>
    </font>
    <font>
      <b/>
      <sz val="18"/>
      <color rgb="FF002060"/>
      <name val="Century Gothic"/>
      <family val="2"/>
    </font>
    <font>
      <b/>
      <sz val="16"/>
      <color rgb="FF002060"/>
      <name val="Century Gothic"/>
      <family val="2"/>
    </font>
    <font>
      <sz val="11"/>
      <color rgb="FF002060"/>
      <name val="Copperplate Gothic Light"/>
      <family val="2"/>
    </font>
    <font>
      <b/>
      <sz val="14"/>
      <color theme="3"/>
      <name val="Arial"/>
      <family val="2"/>
    </font>
    <font>
      <b/>
      <sz val="11"/>
      <color theme="3" tint="-0.499984740745262"/>
      <name val="Arial"/>
      <family val="2"/>
    </font>
    <font>
      <b/>
      <i/>
      <sz val="10"/>
      <color theme="3"/>
      <name val="Arial"/>
      <family val="2"/>
    </font>
    <font>
      <b/>
      <sz val="10"/>
      <color theme="3"/>
      <name val="Arial"/>
      <family val="2"/>
    </font>
    <font>
      <b/>
      <i/>
      <u/>
      <sz val="10"/>
      <color theme="3"/>
      <name val="Arial"/>
      <family val="2"/>
    </font>
    <font>
      <i/>
      <sz val="11"/>
      <color theme="3"/>
      <name val="Arial"/>
      <family val="2"/>
    </font>
    <font>
      <sz val="10"/>
      <color indexed="16"/>
      <name val="Arial"/>
      <family val="2"/>
    </font>
    <font>
      <sz val="11"/>
      <color theme="3" tint="-0.499984740745262"/>
      <name val="Arial"/>
      <family val="2"/>
    </font>
    <font>
      <b/>
      <sz val="11"/>
      <color theme="3"/>
      <name val="Arial"/>
      <family val="2"/>
    </font>
    <font>
      <u/>
      <sz val="10"/>
      <color theme="10"/>
      <name val="Arial"/>
      <family val="2"/>
    </font>
    <font>
      <sz val="16"/>
      <color indexed="16"/>
      <name val="Copperplate Gothic Light"/>
      <family val="2"/>
    </font>
    <font>
      <sz val="14"/>
      <color rgb="FF002060"/>
      <name val="Copperplate Gothic Light"/>
      <family val="2"/>
    </font>
    <font>
      <u/>
      <sz val="11"/>
      <color theme="3"/>
      <name val="Arial"/>
      <family val="2"/>
    </font>
    <font>
      <b/>
      <sz val="9"/>
      <color theme="3"/>
      <name val="Arial"/>
      <family val="2"/>
    </font>
    <font>
      <sz val="8"/>
      <name val="Arial"/>
    </font>
    <font>
      <sz val="10"/>
      <name val="Arial"/>
    </font>
    <font>
      <sz val="9"/>
      <color theme="3" tint="-0.499984740745262"/>
      <name val="Arial"/>
      <family val="2"/>
    </font>
    <font>
      <sz val="9"/>
      <color rgb="FF002060"/>
      <name val="Century Gothic"/>
      <family val="2"/>
    </font>
    <font>
      <sz val="9"/>
      <color rgb="FF002060"/>
      <name val="Arial"/>
      <family val="2"/>
    </font>
    <font>
      <b/>
      <sz val="9"/>
      <name val="Calibri"/>
      <family val="2"/>
      <scheme val="minor"/>
    </font>
    <font>
      <i/>
      <sz val="12"/>
      <name val="Calibri"/>
      <family val="2"/>
      <scheme val="minor"/>
    </font>
    <font>
      <sz val="9"/>
      <name val="Calibri"/>
      <family val="2"/>
      <scheme val="minor"/>
    </font>
    <font>
      <sz val="9"/>
      <color theme="3" tint="-0.499984740745262"/>
      <name val="Century Gothic"/>
      <family val="2"/>
    </font>
    <font>
      <sz val="9"/>
      <color indexed="16"/>
      <name val="Arial"/>
      <family val="2"/>
    </font>
    <font>
      <sz val="12"/>
      <color theme="3" tint="-0.499984740745262"/>
      <name val="Century Gothic"/>
      <family val="2"/>
    </font>
    <font>
      <sz val="11"/>
      <color rgb="FF002060"/>
      <name val="Century Gothic"/>
      <family val="2"/>
    </font>
    <font>
      <sz val="11"/>
      <color rgb="FF002060"/>
      <name val="Arial"/>
      <family val="2"/>
    </font>
    <font>
      <sz val="10"/>
      <color theme="1"/>
      <name val="Calibri"/>
      <family val="2"/>
      <scheme val="minor"/>
    </font>
    <font>
      <sz val="11"/>
      <color theme="3" tint="-0.499984740745262"/>
      <name val="Copperplate Gothic Light"/>
      <family val="2"/>
    </font>
    <font>
      <sz val="8"/>
      <name val="Arial"/>
      <family val="2"/>
    </font>
    <font>
      <sz val="10"/>
      <color theme="5" tint="-0.249977111117893"/>
      <name val="Century Gothic"/>
      <family val="2"/>
    </font>
    <font>
      <sz val="20"/>
      <color theme="5" tint="-0.249977111117893"/>
      <name val="Century Gothic"/>
      <family val="2"/>
    </font>
    <font>
      <sz val="12"/>
      <color theme="1"/>
      <name val="Calibri"/>
      <family val="2"/>
      <scheme val="minor"/>
    </font>
    <font>
      <sz val="18"/>
      <name val="Arial"/>
      <family val="2"/>
    </font>
    <font>
      <sz val="12"/>
      <color theme="5" tint="-0.249977111117893"/>
      <name val="Century Gothic"/>
      <family val="2"/>
    </font>
    <font>
      <sz val="14"/>
      <color indexed="16"/>
      <name val="Century Gothic"/>
      <family val="2"/>
    </font>
    <font>
      <b/>
      <sz val="12"/>
      <color rgb="FF00B050"/>
      <name val="Verdana"/>
      <family val="2"/>
    </font>
    <font>
      <sz val="12"/>
      <name val="Verdana"/>
      <family val="2"/>
    </font>
    <font>
      <b/>
      <sz val="12"/>
      <color rgb="FF0070C0"/>
      <name val="Verdana"/>
      <family val="2"/>
    </font>
    <font>
      <b/>
      <sz val="14"/>
      <color rgb="FFC00000"/>
      <name val="Century Gothic"/>
      <family val="2"/>
    </font>
    <font>
      <b/>
      <sz val="10"/>
      <color rgb="FFC00000"/>
      <name val="Arial"/>
      <family val="2"/>
    </font>
    <font>
      <b/>
      <sz val="14"/>
      <color theme="9" tint="-0.499984740745262"/>
      <name val="Century Gothic"/>
      <family val="2"/>
    </font>
    <font>
      <b/>
      <sz val="10"/>
      <color theme="9" tint="-0.499984740745262"/>
      <name val="Arial"/>
      <family val="2"/>
    </font>
    <font>
      <b/>
      <sz val="20"/>
      <color indexed="16"/>
      <name val="Century Gothic"/>
      <family val="2"/>
    </font>
    <font>
      <b/>
      <u/>
      <sz val="11"/>
      <color theme="3"/>
      <name val="Arial"/>
      <family val="2"/>
    </font>
    <font>
      <sz val="14"/>
      <color theme="7" tint="-0.499984740745262"/>
      <name val="Arial"/>
      <family val="2"/>
    </font>
    <font>
      <sz val="13"/>
      <color theme="7" tint="-0.499984740745262"/>
      <name val="Arial"/>
      <family val="2"/>
    </font>
    <font>
      <sz val="14"/>
      <name val="Calibri"/>
      <family val="2"/>
      <scheme val="minor"/>
    </font>
    <font>
      <b/>
      <sz val="14"/>
      <name val="Calibri"/>
      <family val="2"/>
      <scheme val="minor"/>
    </font>
    <font>
      <sz val="28"/>
      <color theme="3"/>
      <name val="Arial"/>
      <family val="2"/>
    </font>
    <font>
      <b/>
      <sz val="16"/>
      <color theme="3"/>
      <name val="Arial"/>
      <family val="2"/>
    </font>
    <font>
      <b/>
      <sz val="18"/>
      <color indexed="16"/>
      <name val="Century Gothic"/>
      <family val="2"/>
    </font>
  </fonts>
  <fills count="15">
    <fill>
      <patternFill patternType="none"/>
    </fill>
    <fill>
      <patternFill patternType="gray125"/>
    </fill>
    <fill>
      <patternFill patternType="solid">
        <fgColor indexed="27"/>
        <bgColor indexed="64"/>
      </patternFill>
    </fill>
    <fill>
      <patternFill patternType="solid">
        <fgColor indexed="22"/>
        <bgColor indexed="2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indexed="13"/>
        <bgColor indexed="64"/>
      </patternFill>
    </fill>
    <fill>
      <patternFill patternType="solid">
        <fgColor theme="3" tint="0.79998168889431442"/>
        <bgColor indexed="64"/>
      </patternFill>
    </fill>
    <fill>
      <patternFill patternType="solid">
        <fgColor theme="3" tint="0.79998168889431442"/>
        <bgColor auto="1"/>
      </patternFill>
    </fill>
    <fill>
      <patternFill patternType="solid">
        <fgColor rgb="FFEFFECE"/>
        <bgColor indexed="64"/>
      </patternFill>
    </fill>
    <fill>
      <patternFill patternType="solid">
        <fgColor rgb="FFEDD5FF"/>
        <bgColor indexed="64"/>
      </patternFill>
    </fill>
    <fill>
      <patternFill patternType="solid">
        <fgColor rgb="FFFFCDBD"/>
        <bgColor indexed="64"/>
      </patternFill>
    </fill>
    <fill>
      <patternFill patternType="solid">
        <fgColor rgb="FFF1DEB9"/>
        <bgColor indexed="64"/>
      </patternFill>
    </fill>
    <fill>
      <patternFill patternType="solid">
        <fgColor rgb="FFFFC000"/>
        <bgColor indexed="64"/>
      </patternFill>
    </fill>
  </fills>
  <borders count="105">
    <border>
      <left/>
      <right/>
      <top/>
      <bottom/>
      <diagonal/>
    </border>
    <border>
      <left style="thick">
        <color indexed="0"/>
      </left>
      <right/>
      <top style="thick">
        <color indexed="0"/>
      </top>
      <bottom style="thick">
        <color indexed="0"/>
      </bottom>
      <diagonal/>
    </border>
    <border>
      <left style="medium">
        <color indexed="64"/>
      </left>
      <right/>
      <top style="medium">
        <color indexed="64"/>
      </top>
      <bottom style="medium">
        <color indexed="64"/>
      </bottom>
      <diagonal/>
    </border>
    <border>
      <left/>
      <right/>
      <top style="thin">
        <color indexed="0"/>
      </top>
      <bottom style="double">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1" tint="0.499984740745262"/>
      </right>
      <top style="medium">
        <color indexed="64"/>
      </top>
      <bottom/>
      <diagonal/>
    </border>
    <border>
      <left style="thin">
        <color indexed="64"/>
      </left>
      <right style="thin">
        <color theme="1" tint="0.499984740745262"/>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theme="0" tint="-0.24994659260841701"/>
      </top>
      <bottom/>
      <diagonal/>
    </border>
    <border>
      <left/>
      <right/>
      <top style="thin">
        <color indexed="0"/>
      </top>
      <bottom style="double">
        <color indexed="0"/>
      </bottom>
      <diagonal/>
    </border>
    <border>
      <left/>
      <right/>
      <top style="thin">
        <color indexed="0"/>
      </top>
      <bottom style="double">
        <color indexed="0"/>
      </bottom>
      <diagonal/>
    </border>
    <border>
      <left/>
      <right/>
      <top style="thin">
        <color indexed="0"/>
      </top>
      <bottom style="double">
        <color indexed="0"/>
      </bottom>
      <diagonal/>
    </border>
    <border>
      <left/>
      <right/>
      <top style="thin">
        <color indexed="0"/>
      </top>
      <bottom style="double">
        <color indexed="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0"/>
      </top>
      <bottom style="double">
        <color indexed="0"/>
      </bottom>
      <diagonal/>
    </border>
    <border>
      <left/>
      <right/>
      <top style="thin">
        <color indexed="0"/>
      </top>
      <bottom style="double">
        <color indexed="0"/>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top style="medium">
        <color indexed="64"/>
      </top>
      <bottom style="medium">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5" tint="-0.499984740745262"/>
      </left>
      <right style="thin">
        <color theme="5" tint="-0.499984740745262"/>
      </right>
      <top style="medium">
        <color theme="5" tint="-0.499984740745262"/>
      </top>
      <bottom/>
      <diagonal/>
    </border>
    <border>
      <left style="thin">
        <color theme="5" tint="-0.499984740745262"/>
      </left>
      <right style="thin">
        <color theme="5" tint="-0.499984740745262"/>
      </right>
      <top style="medium">
        <color theme="5" tint="-0.499984740745262"/>
      </top>
      <bottom/>
      <diagonal/>
    </border>
    <border>
      <left style="thin">
        <color theme="5" tint="-0.499984740745262"/>
      </left>
      <right style="double">
        <color theme="1" tint="0.499984740745262"/>
      </right>
      <top style="medium">
        <color theme="5" tint="-0.499984740745262"/>
      </top>
      <bottom/>
      <diagonal/>
    </border>
    <border>
      <left style="double">
        <color theme="1" tint="0.499984740745262"/>
      </left>
      <right style="thin">
        <color theme="1" tint="0.499984740745262"/>
      </right>
      <top style="medium">
        <color theme="5" tint="-0.499984740745262"/>
      </top>
      <bottom/>
      <diagonal/>
    </border>
    <border>
      <left style="thin">
        <color theme="1" tint="0.499984740745262"/>
      </left>
      <right style="thin">
        <color theme="1" tint="0.499984740745262"/>
      </right>
      <top style="medium">
        <color theme="5" tint="-0.499984740745262"/>
      </top>
      <bottom/>
      <diagonal/>
    </border>
    <border>
      <left style="medium">
        <color theme="5" tint="-0.499984740745262"/>
      </left>
      <right style="thin">
        <color theme="5" tint="-0.499984740745262"/>
      </right>
      <top/>
      <bottom style="medium">
        <color theme="5" tint="-0.499984740745262"/>
      </bottom>
      <diagonal/>
    </border>
    <border>
      <left style="thin">
        <color theme="5" tint="-0.499984740745262"/>
      </left>
      <right style="thin">
        <color theme="5" tint="-0.499984740745262"/>
      </right>
      <top/>
      <bottom style="medium">
        <color theme="5" tint="-0.499984740745262"/>
      </bottom>
      <diagonal/>
    </border>
    <border>
      <left style="thin">
        <color theme="5" tint="-0.499984740745262"/>
      </left>
      <right style="double">
        <color theme="1" tint="0.499984740745262"/>
      </right>
      <top/>
      <bottom style="medium">
        <color theme="5" tint="-0.499984740745262"/>
      </bottom>
      <diagonal/>
    </border>
    <border>
      <left style="double">
        <color theme="1" tint="0.499984740745262"/>
      </left>
      <right style="thin">
        <color theme="1" tint="0.499984740745262"/>
      </right>
      <top/>
      <bottom style="medium">
        <color theme="5" tint="-0.499984740745262"/>
      </bottom>
      <diagonal/>
    </border>
    <border>
      <left style="thin">
        <color indexed="64"/>
      </left>
      <right style="thin">
        <color theme="2" tint="-0.24994659260841701"/>
      </right>
      <top style="thin">
        <color indexed="64"/>
      </top>
      <bottom style="medium">
        <color indexed="64"/>
      </bottom>
      <diagonal/>
    </border>
    <border>
      <left style="thin">
        <color theme="1" tint="0.499984740745262"/>
      </left>
      <right style="thin">
        <color theme="1" tint="0.499984740745262"/>
      </right>
      <top/>
      <bottom style="medium">
        <color theme="5" tint="-0.499984740745262"/>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double">
        <color theme="1" tint="0.499984740745262"/>
      </left>
      <right style="thin">
        <color theme="1" tint="0.499984740745262"/>
      </right>
      <top style="thin">
        <color theme="0" tint="-0.24994659260841701"/>
      </top>
      <bottom style="thin">
        <color theme="0" tint="-0.24994659260841701"/>
      </bottom>
      <diagonal/>
    </border>
    <border>
      <left style="thin">
        <color theme="1" tint="0.499984740745262"/>
      </left>
      <right style="thin">
        <color theme="1" tint="0.499984740745262"/>
      </right>
      <top style="thin">
        <color theme="0" tint="-0.24994659260841701"/>
      </top>
      <bottom style="thin">
        <color theme="0" tint="-0.24994659260841701"/>
      </bottom>
      <diagonal/>
    </border>
    <border>
      <left style="thin">
        <color indexed="64"/>
      </left>
      <right/>
      <top style="thin">
        <color theme="0" tint="-0.24994659260841701"/>
      </top>
      <bottom/>
      <diagonal/>
    </border>
    <border>
      <left style="double">
        <color theme="1" tint="0.499984740745262"/>
      </left>
      <right style="thin">
        <color theme="1" tint="0.499984740745262"/>
      </right>
      <top style="thin">
        <color theme="0" tint="-0.24994659260841701"/>
      </top>
      <bottom/>
      <diagonal/>
    </border>
    <border>
      <left style="thin">
        <color theme="1" tint="0.499984740745262"/>
      </left>
      <right style="thin">
        <color theme="1" tint="0.499984740745262"/>
      </right>
      <top style="thin">
        <color theme="0" tint="-0.24994659260841701"/>
      </top>
      <bottom/>
      <diagonal/>
    </border>
    <border>
      <left style="double">
        <color theme="1" tint="0.499984740745262"/>
      </left>
      <right style="thin">
        <color theme="1" tint="0.499984740745262"/>
      </right>
      <top style="thin">
        <color theme="0" tint="-0.24994659260841701"/>
      </top>
      <bottom style="medium">
        <color indexed="64"/>
      </bottom>
      <diagonal/>
    </border>
    <border>
      <left style="thin">
        <color theme="1" tint="0.499984740745262"/>
      </left>
      <right style="thin">
        <color theme="1" tint="0.499984740745262"/>
      </right>
      <top style="thin">
        <color theme="0" tint="-0.24994659260841701"/>
      </top>
      <bottom style="medium">
        <color indexed="64"/>
      </bottom>
      <diagonal/>
    </border>
    <border>
      <left style="thin">
        <color theme="1" tint="0.499984740745262"/>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medium">
        <color indexed="64"/>
      </right>
      <top style="thin">
        <color theme="0" tint="-0.24994659260841701"/>
      </top>
      <bottom/>
      <diagonal/>
    </border>
    <border>
      <left style="thin">
        <color theme="1" tint="0.499984740745262"/>
      </left>
      <right style="medium">
        <color theme="5" tint="-0.499984740745262"/>
      </right>
      <top style="medium">
        <color theme="5" tint="-0.499984740745262"/>
      </top>
      <bottom/>
      <diagonal/>
    </border>
    <border>
      <left style="thin">
        <color theme="1" tint="0.499984740745262"/>
      </left>
      <right style="medium">
        <color theme="5" tint="-0.499984740745262"/>
      </right>
      <top/>
      <bottom style="medium">
        <color theme="5" tint="-0.499984740745262"/>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thin">
        <color theme="1" tint="0.499984740745262"/>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thin">
        <color theme="1" tint="0.499984740745262"/>
      </right>
      <top style="medium">
        <color indexed="64"/>
      </top>
      <bottom style="thin">
        <color theme="0" tint="-0.24994659260841701"/>
      </bottom>
      <diagonal/>
    </border>
    <border>
      <left style="thin">
        <color theme="1" tint="0.499984740745262"/>
      </left>
      <right style="medium">
        <color indexed="64"/>
      </right>
      <top style="medium">
        <color indexed="64"/>
      </top>
      <bottom style="thin">
        <color theme="0" tint="-0.24994659260841701"/>
      </bottom>
      <diagonal/>
    </border>
    <border>
      <left/>
      <right style="thin">
        <color indexed="64"/>
      </right>
      <top style="thin">
        <color indexed="64"/>
      </top>
      <bottom style="thin">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5" tint="-0.499984740745262"/>
      </right>
      <top style="medium">
        <color indexed="64"/>
      </top>
      <bottom/>
      <diagonal/>
    </border>
    <border>
      <left style="thin">
        <color theme="5" tint="-0.499984740745262"/>
      </left>
      <right style="double">
        <color theme="1" tint="0.499984740745262"/>
      </right>
      <top style="medium">
        <color indexed="64"/>
      </top>
      <bottom/>
      <diagonal/>
    </border>
    <border>
      <left style="double">
        <color theme="1" tint="0.499984740745262"/>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medium">
        <color indexed="64"/>
      </left>
      <right style="thin">
        <color theme="5" tint="-0.499984740745262"/>
      </right>
      <top/>
      <bottom style="medium">
        <color theme="5" tint="-0.499984740745262"/>
      </bottom>
      <diagonal/>
    </border>
    <border>
      <left style="thin">
        <color theme="1" tint="0.499984740745262"/>
      </left>
      <right style="medium">
        <color indexed="64"/>
      </right>
      <top/>
      <bottom style="medium">
        <color theme="5" tint="-0.499984740745262"/>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theme="1" tint="0.499984740745262"/>
      </right>
      <top style="thin">
        <color indexed="64"/>
      </top>
      <bottom style="thin">
        <color indexed="64"/>
      </bottom>
      <diagonal/>
    </border>
    <border>
      <left style="thin">
        <color theme="1" tint="0.499984740745262"/>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s>
  <cellStyleXfs count="171">
    <xf numFmtId="0" fontId="0" fillId="0" borderId="0"/>
    <xf numFmtId="3" fontId="8" fillId="0" borderId="0" applyFont="0" applyFill="0" applyBorder="0" applyAlignment="0" applyProtection="0"/>
    <xf numFmtId="164" fontId="8" fillId="0" borderId="0" applyFont="0" applyFill="0" applyBorder="0" applyAlignment="0" applyProtection="0"/>
    <xf numFmtId="0" fontId="9" fillId="0" borderId="0" applyProtection="0"/>
    <xf numFmtId="0" fontId="10" fillId="0" borderId="0" applyProtection="0"/>
    <xf numFmtId="0" fontId="11" fillId="0" borderId="0" applyProtection="0"/>
    <xf numFmtId="0" fontId="12" fillId="0" borderId="0" applyProtection="0"/>
    <xf numFmtId="2" fontId="9" fillId="0" borderId="0" applyProtection="0"/>
    <xf numFmtId="0" fontId="13" fillId="2" borderId="1" applyProtection="0">
      <alignment horizontal="centerContinuous" vertical="center"/>
    </xf>
    <xf numFmtId="0" fontId="14" fillId="0" borderId="0" applyNumberFormat="0" applyFont="0" applyFill="0" applyAlignment="0" applyProtection="0"/>
    <xf numFmtId="0" fontId="15" fillId="0" borderId="0" applyNumberFormat="0" applyFont="0" applyFill="0" applyAlignment="0" applyProtection="0"/>
    <xf numFmtId="0" fontId="14" fillId="0" borderId="0" applyProtection="0"/>
    <xf numFmtId="0" fontId="15" fillId="0" borderId="0" applyProtection="0"/>
    <xf numFmtId="0" fontId="9" fillId="0" borderId="0">
      <alignment vertical="top"/>
    </xf>
    <xf numFmtId="165" fontId="16" fillId="3" borderId="2" applyFont="0" applyFill="0" applyBorder="0" applyProtection="0">
      <alignment horizontal="center" vertical="center"/>
    </xf>
    <xf numFmtId="0" fontId="9" fillId="0" borderId="3" applyProtection="0"/>
    <xf numFmtId="0" fontId="8"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0" fontId="8" fillId="0" borderId="0" applyFont="0" applyFill="0" applyBorder="0" applyAlignment="0" applyProtection="0"/>
    <xf numFmtId="0" fontId="9" fillId="0" borderId="0">
      <alignment vertical="top"/>
    </xf>
    <xf numFmtId="0" fontId="9" fillId="0" borderId="0">
      <alignment vertical="top"/>
    </xf>
    <xf numFmtId="0" fontId="9" fillId="0" borderId="18"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23" fillId="0" borderId="0" applyFont="0" applyFill="0" applyBorder="0" applyAlignment="0" applyProtection="0"/>
    <xf numFmtId="0" fontId="24" fillId="0" borderId="0"/>
    <xf numFmtId="0" fontId="9" fillId="0" borderId="20" applyProtection="0"/>
    <xf numFmtId="0" fontId="9" fillId="0" borderId="19" applyProtection="0"/>
    <xf numFmtId="0" fontId="9" fillId="0" borderId="21" applyProtection="0"/>
    <xf numFmtId="0" fontId="7" fillId="0" borderId="0"/>
    <xf numFmtId="0" fontId="6" fillId="0" borderId="0"/>
    <xf numFmtId="0" fontId="9" fillId="0" borderId="27"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9" fillId="0" borderId="27"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 fillId="0" borderId="27" applyProtection="0"/>
    <xf numFmtId="0" fontId="9" fillId="0" borderId="27" applyProtection="0"/>
    <xf numFmtId="0" fontId="9" fillId="0" borderId="27" applyProtection="0"/>
    <xf numFmtId="0" fontId="5" fillId="0" borderId="0"/>
    <xf numFmtId="43" fontId="8" fillId="0" borderId="0" applyFont="0" applyFill="0" applyBorder="0" applyAlignment="0" applyProtection="0"/>
    <xf numFmtId="0" fontId="5" fillId="0" borderId="0"/>
    <xf numFmtId="0" fontId="5" fillId="0" borderId="0"/>
    <xf numFmtId="0" fontId="5"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 fillId="0" borderId="0"/>
    <xf numFmtId="0" fontId="4" fillId="0" borderId="0"/>
    <xf numFmtId="0" fontId="4"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3" fillId="0" borderId="0"/>
    <xf numFmtId="43" fontId="8" fillId="0" borderId="0" applyFont="0" applyFill="0" applyBorder="0" applyAlignment="0" applyProtection="0"/>
    <xf numFmtId="0" fontId="3" fillId="0" borderId="0"/>
    <xf numFmtId="0" fontId="9" fillId="0" borderId="28"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9" fillId="0" borderId="28"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 fillId="0" borderId="28" applyProtection="0"/>
    <xf numFmtId="0" fontId="9" fillId="0" borderId="28" applyProtection="0"/>
    <xf numFmtId="0" fontId="9" fillId="0" borderId="28" applyProtection="0"/>
    <xf numFmtId="0" fontId="3" fillId="0" borderId="0"/>
    <xf numFmtId="43" fontId="8" fillId="0" borderId="0" applyFont="0" applyFill="0" applyBorder="0" applyAlignment="0" applyProtection="0"/>
    <xf numFmtId="0" fontId="3" fillId="0" borderId="0"/>
    <xf numFmtId="0" fontId="3" fillId="0" borderId="0"/>
    <xf numFmtId="0" fontId="3"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43" fontId="8" fillId="0" borderId="0" applyFon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43" fontId="8" fillId="0" borderId="0" applyFont="0" applyFill="0" applyBorder="0" applyAlignment="0" applyProtection="0"/>
    <xf numFmtId="0" fontId="2"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43" fontId="8" fillId="0" borderId="0" applyFon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0" fontId="9" fillId="0" borderId="0">
      <alignment vertical="top"/>
    </xf>
    <xf numFmtId="0" fontId="67" fillId="0" borderId="0" applyNumberFormat="0" applyFill="0" applyBorder="0" applyAlignment="0" applyProtection="0"/>
    <xf numFmtId="9" fontId="73" fillId="0" borderId="0" applyFont="0" applyFill="0" applyBorder="0" applyAlignment="0" applyProtection="0"/>
    <xf numFmtId="0" fontId="1" fillId="0" borderId="0"/>
    <xf numFmtId="173" fontId="1" fillId="0" borderId="0" applyFont="0" applyFill="0" applyBorder="0" applyAlignment="0" applyProtection="0"/>
    <xf numFmtId="173" fontId="1" fillId="0" borderId="0" applyFont="0" applyFill="0" applyBorder="0" applyAlignment="0" applyProtection="0"/>
    <xf numFmtId="0" fontId="9" fillId="0" borderId="0">
      <alignment vertical="top"/>
    </xf>
  </cellStyleXfs>
  <cellXfs count="510">
    <xf numFmtId="0" fontId="0" fillId="0" borderId="0" xfId="0"/>
    <xf numFmtId="0" fontId="8" fillId="0" borderId="0" xfId="0" applyFont="1"/>
    <xf numFmtId="0" fontId="8" fillId="0" borderId="0" xfId="13" applyFont="1" applyAlignment="1"/>
    <xf numFmtId="0" fontId="19" fillId="0" borderId="0" xfId="0" applyFont="1" applyAlignment="1">
      <alignment vertical="center"/>
    </xf>
    <xf numFmtId="0" fontId="29" fillId="5" borderId="4" xfId="0" applyFont="1" applyFill="1" applyBorder="1" applyAlignment="1">
      <alignment vertical="center"/>
    </xf>
    <xf numFmtId="0" fontId="29" fillId="5" borderId="5" xfId="0" applyFont="1" applyFill="1" applyBorder="1" applyAlignment="1">
      <alignment vertical="center"/>
    </xf>
    <xf numFmtId="0" fontId="30" fillId="5" borderId="5" xfId="0" applyFont="1" applyFill="1" applyBorder="1" applyAlignment="1">
      <alignment vertical="center"/>
    </xf>
    <xf numFmtId="0" fontId="19" fillId="5" borderId="5" xfId="0" applyFont="1" applyFill="1" applyBorder="1" applyAlignment="1">
      <alignment vertical="center"/>
    </xf>
    <xf numFmtId="0" fontId="17" fillId="5" borderId="5" xfId="0" applyFont="1" applyFill="1" applyBorder="1" applyAlignment="1">
      <alignment vertical="center"/>
    </xf>
    <xf numFmtId="0" fontId="19" fillId="5" borderId="6" xfId="0" applyFont="1" applyFill="1" applyBorder="1" applyAlignment="1">
      <alignment vertical="center"/>
    </xf>
    <xf numFmtId="0" fontId="30" fillId="5" borderId="7" xfId="0" applyFont="1" applyFill="1" applyBorder="1" applyAlignment="1">
      <alignment vertical="center"/>
    </xf>
    <xf numFmtId="0" fontId="30" fillId="5" borderId="0" xfId="0" applyFont="1" applyFill="1" applyAlignment="1">
      <alignment vertical="center"/>
    </xf>
    <xf numFmtId="0" fontId="31" fillId="5" borderId="10" xfId="0" applyFont="1" applyFill="1" applyBorder="1" applyAlignment="1">
      <alignment vertical="center"/>
    </xf>
    <xf numFmtId="0" fontId="19" fillId="5" borderId="10" xfId="0" applyFont="1" applyFill="1" applyBorder="1" applyAlignment="1">
      <alignment vertical="center"/>
    </xf>
    <xf numFmtId="0" fontId="19" fillId="5" borderId="11" xfId="0" applyFont="1" applyFill="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5" borderId="25" xfId="0" applyFont="1" applyFill="1" applyBorder="1" applyAlignment="1">
      <alignment horizontal="center" vertical="center"/>
    </xf>
    <xf numFmtId="0" fontId="19" fillId="5" borderId="29" xfId="0" applyFont="1" applyFill="1" applyBorder="1" applyAlignment="1">
      <alignment horizontal="center" vertical="center"/>
    </xf>
    <xf numFmtId="0" fontId="31" fillId="5" borderId="26" xfId="0" applyFont="1" applyFill="1" applyBorder="1" applyAlignment="1">
      <alignment horizontal="center" vertical="center"/>
    </xf>
    <xf numFmtId="0" fontId="19" fillId="5" borderId="22" xfId="0" applyFont="1" applyFill="1" applyBorder="1" applyAlignment="1">
      <alignment horizontal="center" vertical="center"/>
    </xf>
    <xf numFmtId="0" fontId="31" fillId="5" borderId="24" xfId="0" applyFont="1" applyFill="1" applyBorder="1" applyAlignment="1">
      <alignment horizontal="center" vertical="center"/>
    </xf>
    <xf numFmtId="0" fontId="18" fillId="0" borderId="7"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3" fontId="18" fillId="0" borderId="0" xfId="0" applyNumberFormat="1" applyFont="1" applyAlignment="1">
      <alignment vertical="center"/>
    </xf>
    <xf numFmtId="4" fontId="18" fillId="0" borderId="0" xfId="0" applyNumberFormat="1" applyFont="1" applyAlignment="1">
      <alignment vertical="center"/>
    </xf>
    <xf numFmtId="4" fontId="18" fillId="0" borderId="8" xfId="0" applyNumberFormat="1" applyFont="1" applyBorder="1" applyAlignment="1">
      <alignment vertical="center"/>
    </xf>
    <xf numFmtId="0" fontId="29" fillId="0" borderId="0" xfId="0" applyFont="1" applyAlignment="1">
      <alignment horizontal="center" vertical="center"/>
    </xf>
    <xf numFmtId="0" fontId="32" fillId="0" borderId="7" xfId="0" applyFont="1" applyBorder="1" applyAlignment="1">
      <alignment vertical="center"/>
    </xf>
    <xf numFmtId="166" fontId="33" fillId="0" borderId="0" xfId="0" applyNumberFormat="1" applyFont="1" applyAlignment="1">
      <alignment horizontal="center" vertical="center"/>
    </xf>
    <xf numFmtId="166" fontId="32" fillId="0" borderId="0" xfId="0" applyNumberFormat="1" applyFont="1" applyAlignment="1">
      <alignment horizontal="center" vertical="center"/>
    </xf>
    <xf numFmtId="0" fontId="32" fillId="0" borderId="0" xfId="0" applyFont="1" applyAlignment="1">
      <alignment vertical="center"/>
    </xf>
    <xf numFmtId="0" fontId="32" fillId="0" borderId="8" xfId="0" applyFont="1" applyBorder="1" applyAlignment="1">
      <alignment vertical="center"/>
    </xf>
    <xf numFmtId="0" fontId="9" fillId="5" borderId="5" xfId="0" applyFont="1" applyFill="1" applyBorder="1" applyAlignment="1">
      <alignment vertical="center"/>
    </xf>
    <xf numFmtId="0" fontId="9" fillId="5" borderId="0" xfId="0" applyFont="1" applyFill="1" applyAlignment="1">
      <alignment vertical="center"/>
    </xf>
    <xf numFmtId="0" fontId="9" fillId="5" borderId="10" xfId="0" applyFont="1" applyFill="1" applyBorder="1" applyAlignment="1">
      <alignment vertical="center"/>
    </xf>
    <xf numFmtId="0" fontId="35" fillId="5" borderId="5" xfId="0" applyFont="1" applyFill="1" applyBorder="1" applyAlignment="1">
      <alignment vertical="center"/>
    </xf>
    <xf numFmtId="0" fontId="26" fillId="5" borderId="6" xfId="0" applyFont="1" applyFill="1" applyBorder="1" applyAlignment="1">
      <alignment vertical="center"/>
    </xf>
    <xf numFmtId="0" fontId="36" fillId="5" borderId="0" xfId="0" applyFont="1" applyFill="1" applyAlignment="1">
      <alignment vertical="center"/>
    </xf>
    <xf numFmtId="0" fontId="8" fillId="5" borderId="8" xfId="0" applyFont="1" applyFill="1" applyBorder="1" applyAlignment="1">
      <alignment vertical="center"/>
    </xf>
    <xf numFmtId="0" fontId="8" fillId="5" borderId="11" xfId="0" applyFont="1" applyFill="1" applyBorder="1" applyAlignment="1">
      <alignment vertical="center"/>
    </xf>
    <xf numFmtId="44" fontId="0" fillId="0" borderId="0" xfId="0" applyNumberFormat="1"/>
    <xf numFmtId="0" fontId="9" fillId="0" borderId="5" xfId="0" applyFont="1" applyBorder="1" applyAlignment="1">
      <alignment horizontal="center" vertical="center"/>
    </xf>
    <xf numFmtId="0" fontId="9" fillId="0" borderId="5" xfId="0" applyFont="1" applyBorder="1" applyAlignment="1">
      <alignment vertical="center"/>
    </xf>
    <xf numFmtId="0" fontId="39" fillId="5" borderId="4" xfId="16" applyFont="1" applyFill="1" applyBorder="1" applyAlignment="1">
      <alignment vertical="center"/>
    </xf>
    <xf numFmtId="0" fontId="39" fillId="5" borderId="5" xfId="16" applyFont="1" applyFill="1" applyBorder="1" applyAlignment="1">
      <alignment vertical="center"/>
    </xf>
    <xf numFmtId="0" fontId="40" fillId="5" borderId="5" xfId="16" applyFont="1" applyFill="1" applyBorder="1" applyAlignment="1">
      <alignment vertical="center"/>
    </xf>
    <xf numFmtId="0" fontId="41" fillId="5" borderId="7" xfId="16" applyFont="1" applyFill="1" applyBorder="1" applyAlignment="1">
      <alignment vertical="center"/>
    </xf>
    <xf numFmtId="0" fontId="41" fillId="5" borderId="0" xfId="16" applyFont="1" applyFill="1" applyAlignment="1">
      <alignment vertical="center"/>
    </xf>
    <xf numFmtId="0" fontId="42" fillId="5" borderId="0" xfId="16" applyFont="1" applyFill="1" applyAlignment="1">
      <alignment vertical="center"/>
    </xf>
    <xf numFmtId="0" fontId="43" fillId="5" borderId="9" xfId="16" applyFont="1" applyFill="1" applyBorder="1" applyAlignment="1">
      <alignment vertical="center"/>
    </xf>
    <xf numFmtId="0" fontId="43" fillId="5" borderId="10" xfId="16" applyFont="1" applyFill="1" applyBorder="1" applyAlignment="1">
      <alignment vertical="center"/>
    </xf>
    <xf numFmtId="0" fontId="42" fillId="5" borderId="10" xfId="16" applyFont="1" applyFill="1" applyBorder="1" applyAlignment="1">
      <alignment vertical="center"/>
    </xf>
    <xf numFmtId="0" fontId="8" fillId="0" borderId="0" xfId="16" applyAlignment="1">
      <alignment vertical="center"/>
    </xf>
    <xf numFmtId="4" fontId="8" fillId="0" borderId="0" xfId="16" applyNumberFormat="1" applyAlignment="1">
      <alignment vertical="center"/>
    </xf>
    <xf numFmtId="0" fontId="44" fillId="5" borderId="40" xfId="16" applyFont="1" applyFill="1" applyBorder="1" applyAlignment="1">
      <alignment horizontal="center" vertical="center"/>
    </xf>
    <xf numFmtId="0" fontId="44" fillId="5" borderId="41" xfId="16" applyFont="1" applyFill="1" applyBorder="1" applyAlignment="1">
      <alignment horizontal="center" vertical="center"/>
    </xf>
    <xf numFmtId="4" fontId="47" fillId="5" borderId="16" xfId="16" applyNumberFormat="1" applyFont="1" applyFill="1" applyBorder="1" applyAlignment="1">
      <alignment horizontal="centerContinuous" vertical="center"/>
    </xf>
    <xf numFmtId="0" fontId="44" fillId="5" borderId="45" xfId="16" applyFont="1" applyFill="1" applyBorder="1" applyAlignment="1">
      <alignment horizontal="center" vertical="center"/>
    </xf>
    <xf numFmtId="0" fontId="44" fillId="5" borderId="46" xfId="16" applyFont="1" applyFill="1" applyBorder="1" applyAlignment="1">
      <alignment horizontal="center" vertical="center"/>
    </xf>
    <xf numFmtId="4" fontId="44" fillId="5" borderId="49" xfId="16" applyNumberFormat="1" applyFont="1" applyFill="1" applyBorder="1" applyAlignment="1">
      <alignment horizontal="center" vertical="center"/>
    </xf>
    <xf numFmtId="0" fontId="51" fillId="0" borderId="7" xfId="16" applyFont="1" applyBorder="1" applyAlignment="1">
      <alignment vertical="center"/>
    </xf>
    <xf numFmtId="0" fontId="46" fillId="0" borderId="0" xfId="16" applyFont="1" applyAlignment="1">
      <alignment horizontal="center" vertical="center"/>
    </xf>
    <xf numFmtId="0" fontId="51" fillId="0" borderId="0" xfId="16" applyFont="1" applyAlignment="1">
      <alignment vertical="center"/>
    </xf>
    <xf numFmtId="4" fontId="51" fillId="0" borderId="0" xfId="16" applyNumberFormat="1" applyFont="1" applyAlignment="1">
      <alignment vertical="center"/>
    </xf>
    <xf numFmtId="0" fontId="17" fillId="0" borderId="51" xfId="16" applyFont="1" applyBorder="1" applyAlignment="1">
      <alignment horizontal="left" vertical="center"/>
    </xf>
    <xf numFmtId="0" fontId="21" fillId="0" borderId="52" xfId="16" applyFont="1" applyBorder="1" applyAlignment="1">
      <alignment vertical="center"/>
    </xf>
    <xf numFmtId="0" fontId="17" fillId="0" borderId="53" xfId="16" applyFont="1" applyBorder="1" applyAlignment="1">
      <alignment horizontal="center" vertical="center"/>
    </xf>
    <xf numFmtId="4" fontId="17" fillId="0" borderId="54" xfId="16" applyNumberFormat="1" applyFont="1" applyBorder="1" applyAlignment="1">
      <alignment vertical="center"/>
    </xf>
    <xf numFmtId="44" fontId="0" fillId="0" borderId="0" xfId="18" applyFont="1"/>
    <xf numFmtId="0" fontId="21" fillId="0" borderId="55" xfId="16" applyFont="1" applyBorder="1" applyAlignment="1">
      <alignment vertical="center"/>
    </xf>
    <xf numFmtId="0" fontId="8" fillId="0" borderId="0" xfId="16"/>
    <xf numFmtId="0" fontId="17" fillId="0" borderId="56" xfId="16" applyFont="1" applyBorder="1" applyAlignment="1">
      <alignment horizontal="center" vertical="center"/>
    </xf>
    <xf numFmtId="3" fontId="17" fillId="0" borderId="57" xfId="16" applyNumberFormat="1" applyFont="1" applyBorder="1" applyAlignment="1">
      <alignment horizontal="right" vertical="center"/>
    </xf>
    <xf numFmtId="44" fontId="8" fillId="0" borderId="0" xfId="155" applyFont="1" applyFill="1" applyBorder="1"/>
    <xf numFmtId="0" fontId="40" fillId="5" borderId="6" xfId="16" applyFont="1" applyFill="1" applyBorder="1" applyAlignment="1">
      <alignment vertical="center"/>
    </xf>
    <xf numFmtId="0" fontId="42" fillId="5" borderId="8" xfId="16" applyFont="1" applyFill="1" applyBorder="1" applyAlignment="1">
      <alignment vertical="center"/>
    </xf>
    <xf numFmtId="0" fontId="42" fillId="5" borderId="11" xfId="16" applyFont="1" applyFill="1" applyBorder="1" applyAlignment="1">
      <alignment vertical="center"/>
    </xf>
    <xf numFmtId="0" fontId="46" fillId="5" borderId="64" xfId="16" applyFont="1" applyFill="1" applyBorder="1" applyAlignment="1">
      <alignment horizontal="center" vertical="center"/>
    </xf>
    <xf numFmtId="0" fontId="46" fillId="5" borderId="65" xfId="16" applyFont="1" applyFill="1" applyBorder="1" applyAlignment="1">
      <alignment horizontal="center" vertical="center"/>
    </xf>
    <xf numFmtId="0" fontId="55" fillId="0" borderId="0" xfId="16" applyFont="1" applyAlignment="1">
      <alignment vertical="center"/>
    </xf>
    <xf numFmtId="0" fontId="51" fillId="0" borderId="8" xfId="16" applyFont="1" applyBorder="1" applyAlignment="1">
      <alignment vertical="center"/>
    </xf>
    <xf numFmtId="0" fontId="56" fillId="0" borderId="0" xfId="16" applyFont="1" applyAlignment="1">
      <alignment vertical="center"/>
    </xf>
    <xf numFmtId="0" fontId="57" fillId="0" borderId="0" xfId="16" applyFont="1" applyAlignment="1">
      <alignment vertical="center"/>
    </xf>
    <xf numFmtId="0" fontId="58" fillId="8" borderId="66" xfId="16" quotePrefix="1" applyFont="1" applyFill="1" applyBorder="1" applyAlignment="1">
      <alignment horizontal="left" vertical="center"/>
    </xf>
    <xf numFmtId="0" fontId="58" fillId="8" borderId="67" xfId="16" applyFont="1" applyFill="1" applyBorder="1" applyAlignment="1">
      <alignment vertical="center"/>
    </xf>
    <xf numFmtId="4" fontId="59" fillId="8" borderId="68" xfId="16" applyNumberFormat="1" applyFont="1" applyFill="1" applyBorder="1" applyAlignment="1">
      <alignment vertical="center"/>
    </xf>
    <xf numFmtId="0" fontId="19" fillId="0" borderId="52" xfId="16" applyFont="1" applyBorder="1" applyAlignment="1">
      <alignment vertical="center"/>
    </xf>
    <xf numFmtId="0" fontId="17" fillId="0" borderId="52" xfId="16" applyFont="1" applyBorder="1" applyAlignment="1">
      <alignment vertical="center"/>
    </xf>
    <xf numFmtId="3" fontId="17" fillId="0" borderId="54" xfId="16" applyNumberFormat="1" applyFont="1" applyBorder="1" applyAlignment="1">
      <alignment horizontal="right" vertical="center"/>
    </xf>
    <xf numFmtId="4" fontId="17" fillId="0" borderId="69" xfId="16" applyNumberFormat="1" applyFont="1" applyBorder="1" applyAlignment="1">
      <alignment vertical="center"/>
    </xf>
    <xf numFmtId="0" fontId="60" fillId="0" borderId="52" xfId="16" applyFont="1" applyBorder="1" applyAlignment="1">
      <alignment vertical="center"/>
    </xf>
    <xf numFmtId="3" fontId="17" fillId="0" borderId="54" xfId="16" applyNumberFormat="1" applyFont="1" applyBorder="1" applyAlignment="1">
      <alignment vertical="center"/>
    </xf>
    <xf numFmtId="0" fontId="58" fillId="5" borderId="70" xfId="16" quotePrefix="1" applyFont="1" applyFill="1" applyBorder="1" applyAlignment="1">
      <alignment horizontal="left" vertical="center"/>
    </xf>
    <xf numFmtId="0" fontId="61" fillId="5" borderId="71" xfId="16" applyFont="1" applyFill="1" applyBorder="1" applyAlignment="1">
      <alignment vertical="center"/>
    </xf>
    <xf numFmtId="0" fontId="58" fillId="5" borderId="71" xfId="16" applyFont="1" applyFill="1" applyBorder="1" applyAlignment="1">
      <alignment vertical="center"/>
    </xf>
    <xf numFmtId="0" fontId="58" fillId="5" borderId="71" xfId="16" applyFont="1" applyFill="1" applyBorder="1" applyAlignment="1">
      <alignment horizontal="center" vertical="center"/>
    </xf>
    <xf numFmtId="4" fontId="58" fillId="5" borderId="71" xfId="16" applyNumberFormat="1" applyFont="1" applyFill="1" applyBorder="1" applyAlignment="1">
      <alignment vertical="center"/>
    </xf>
    <xf numFmtId="4" fontId="58" fillId="5" borderId="72" xfId="16" applyNumberFormat="1" applyFont="1" applyFill="1" applyBorder="1" applyAlignment="1">
      <alignment vertical="center"/>
    </xf>
    <xf numFmtId="0" fontId="19" fillId="0" borderId="52" xfId="16" quotePrefix="1" applyFont="1" applyBorder="1" applyAlignment="1">
      <alignment horizontal="right" vertical="center"/>
    </xf>
    <xf numFmtId="0" fontId="62" fillId="0" borderId="52" xfId="16" applyFont="1" applyBorder="1" applyAlignment="1">
      <alignment vertical="center"/>
    </xf>
    <xf numFmtId="0" fontId="63" fillId="0" borderId="52" xfId="16" applyFont="1" applyBorder="1" applyAlignment="1">
      <alignment vertical="center"/>
    </xf>
    <xf numFmtId="9" fontId="17" fillId="0" borderId="54" xfId="16" applyNumberFormat="1" applyFont="1" applyBorder="1" applyAlignment="1">
      <alignment vertical="center"/>
    </xf>
    <xf numFmtId="0" fontId="17" fillId="0" borderId="17" xfId="16" applyFont="1" applyBorder="1" applyAlignment="1">
      <alignment vertical="center"/>
    </xf>
    <xf numFmtId="0" fontId="19" fillId="0" borderId="55" xfId="16" applyFont="1" applyBorder="1" applyAlignment="1">
      <alignment vertical="center"/>
    </xf>
    <xf numFmtId="0" fontId="17" fillId="0" borderId="55" xfId="16" applyFont="1" applyBorder="1" applyAlignment="1">
      <alignment vertical="center"/>
    </xf>
    <xf numFmtId="0" fontId="17" fillId="0" borderId="58" xfId="16" applyFont="1" applyBorder="1" applyAlignment="1">
      <alignment horizontal="center" vertical="center"/>
    </xf>
    <xf numFmtId="4" fontId="17" fillId="0" borderId="59" xfId="16" applyNumberFormat="1" applyFont="1" applyBorder="1" applyAlignment="1">
      <alignment vertical="center"/>
    </xf>
    <xf numFmtId="4" fontId="17" fillId="0" borderId="60" xfId="16" applyNumberFormat="1" applyFont="1" applyBorder="1" applyAlignment="1">
      <alignment vertical="center"/>
    </xf>
    <xf numFmtId="4" fontId="53" fillId="7" borderId="61" xfId="16" applyNumberFormat="1" applyFont="1" applyFill="1" applyBorder="1" applyAlignment="1">
      <alignment vertical="center"/>
    </xf>
    <xf numFmtId="0" fontId="64" fillId="0" borderId="0" xfId="16" applyFont="1" applyAlignment="1">
      <alignment vertical="center"/>
    </xf>
    <xf numFmtId="4" fontId="64" fillId="0" borderId="0" xfId="16" applyNumberFormat="1" applyFont="1" applyAlignment="1">
      <alignment vertical="center"/>
    </xf>
    <xf numFmtId="167" fontId="18" fillId="8" borderId="66" xfId="16" quotePrefix="1" applyNumberFormat="1" applyFont="1" applyFill="1" applyBorder="1" applyAlignment="1">
      <alignment horizontal="centerContinuous" vertical="center"/>
    </xf>
    <xf numFmtId="168" fontId="58" fillId="8" borderId="67" xfId="16" applyNumberFormat="1" applyFont="1" applyFill="1" applyBorder="1" applyAlignment="1">
      <alignment horizontal="centerContinuous" vertical="center"/>
    </xf>
    <xf numFmtId="168" fontId="18" fillId="8" borderId="67" xfId="16" applyNumberFormat="1" applyFont="1" applyFill="1" applyBorder="1" applyAlignment="1">
      <alignment horizontal="centerContinuous" vertical="center"/>
    </xf>
    <xf numFmtId="4" fontId="58" fillId="8" borderId="67" xfId="16" applyNumberFormat="1" applyFont="1" applyFill="1" applyBorder="1" applyAlignment="1">
      <alignment horizontal="centerContinuous" vertical="center"/>
    </xf>
    <xf numFmtId="168" fontId="18" fillId="8" borderId="73" xfId="16" applyNumberFormat="1" applyFont="1" applyFill="1" applyBorder="1" applyAlignment="1">
      <alignment horizontal="centerContinuous" vertical="center"/>
    </xf>
    <xf numFmtId="4" fontId="65" fillId="4" borderId="74" xfId="16" applyNumberFormat="1" applyFont="1" applyFill="1" applyBorder="1" applyAlignment="1">
      <alignment vertical="center"/>
    </xf>
    <xf numFmtId="0" fontId="66" fillId="0" borderId="52" xfId="16" applyFont="1" applyBorder="1" applyAlignment="1">
      <alignment vertical="center"/>
    </xf>
    <xf numFmtId="3" fontId="58" fillId="5" borderId="71" xfId="16" applyNumberFormat="1" applyFont="1" applyFill="1" applyBorder="1" applyAlignment="1">
      <alignment vertical="center"/>
    </xf>
    <xf numFmtId="49" fontId="58" fillId="5" borderId="70" xfId="16" applyNumberFormat="1" applyFont="1" applyFill="1" applyBorder="1" applyAlignment="1">
      <alignment horizontal="left" vertical="center"/>
    </xf>
    <xf numFmtId="166" fontId="58" fillId="5" borderId="71" xfId="16" applyNumberFormat="1" applyFont="1" applyFill="1" applyBorder="1" applyAlignment="1">
      <alignment horizontal="left" vertical="center"/>
    </xf>
    <xf numFmtId="3" fontId="53" fillId="7" borderId="61" xfId="16" applyNumberFormat="1" applyFont="1" applyFill="1" applyBorder="1" applyAlignment="1">
      <alignment vertical="center"/>
    </xf>
    <xf numFmtId="0" fontId="40" fillId="5" borderId="5" xfId="16" applyFont="1" applyFill="1" applyBorder="1" applyAlignment="1">
      <alignment horizontal="center" vertical="center"/>
    </xf>
    <xf numFmtId="171" fontId="40" fillId="5" borderId="6" xfId="16" applyNumberFormat="1" applyFont="1" applyFill="1" applyBorder="1" applyAlignment="1">
      <alignment horizontal="center" vertical="center"/>
    </xf>
    <xf numFmtId="0" fontId="67" fillId="0" borderId="0" xfId="165" quotePrefix="1" applyAlignment="1"/>
    <xf numFmtId="0" fontId="8" fillId="0" borderId="0" xfId="164" applyFont="1" applyAlignment="1"/>
    <xf numFmtId="0" fontId="68" fillId="0" borderId="0" xfId="16" applyFont="1" applyAlignment="1">
      <alignment vertical="center"/>
    </xf>
    <xf numFmtId="0" fontId="69" fillId="0" borderId="0" xfId="16" applyFont="1" applyAlignment="1">
      <alignment vertical="center"/>
    </xf>
    <xf numFmtId="166" fontId="58" fillId="8" borderId="67" xfId="16" applyNumberFormat="1" applyFont="1" applyFill="1" applyBorder="1" applyAlignment="1">
      <alignment horizontal="center" vertical="center"/>
    </xf>
    <xf numFmtId="166" fontId="58" fillId="8" borderId="67" xfId="16" applyNumberFormat="1" applyFont="1" applyFill="1" applyBorder="1" applyAlignment="1">
      <alignment horizontal="left" vertical="center"/>
    </xf>
    <xf numFmtId="3" fontId="17" fillId="0" borderId="69" xfId="16" applyNumberFormat="1" applyFont="1" applyBorder="1" applyAlignment="1">
      <alignment vertical="center"/>
    </xf>
    <xf numFmtId="0" fontId="60" fillId="0" borderId="52" xfId="16" applyFont="1" applyBorder="1" applyAlignment="1">
      <alignment vertical="center" wrapText="1"/>
    </xf>
    <xf numFmtId="0" fontId="21" fillId="0" borderId="52" xfId="16" applyFont="1" applyBorder="1" applyAlignment="1">
      <alignment vertical="center" wrapText="1"/>
    </xf>
    <xf numFmtId="0" fontId="17" fillId="0" borderId="52" xfId="16" applyFont="1" applyBorder="1" applyAlignment="1">
      <alignment vertical="center" wrapText="1"/>
    </xf>
    <xf numFmtId="0" fontId="71" fillId="5" borderId="71" xfId="16" applyFont="1" applyFill="1" applyBorder="1" applyAlignment="1">
      <alignment vertical="center"/>
    </xf>
    <xf numFmtId="3" fontId="58" fillId="5" borderId="71" xfId="16" applyNumberFormat="1" applyFont="1" applyFill="1" applyBorder="1" applyAlignment="1">
      <alignment horizontal="right" vertical="center"/>
    </xf>
    <xf numFmtId="3" fontId="58" fillId="5" borderId="72" xfId="16" applyNumberFormat="1" applyFont="1" applyFill="1" applyBorder="1" applyAlignment="1">
      <alignment vertical="center"/>
    </xf>
    <xf numFmtId="0" fontId="8" fillId="0" borderId="0" xfId="164" applyFont="1" applyAlignment="1">
      <alignment vertical="center"/>
    </xf>
    <xf numFmtId="3" fontId="17" fillId="0" borderId="63" xfId="16" applyNumberFormat="1" applyFont="1" applyBorder="1" applyAlignment="1">
      <alignment vertical="center"/>
    </xf>
    <xf numFmtId="3" fontId="17" fillId="0" borderId="57" xfId="16" applyNumberFormat="1" applyFont="1" applyBorder="1" applyAlignment="1">
      <alignment vertical="center"/>
    </xf>
    <xf numFmtId="0" fontId="9" fillId="5" borderId="5" xfId="0" applyFont="1" applyFill="1" applyBorder="1" applyAlignment="1">
      <alignment horizontal="center" vertical="center"/>
    </xf>
    <xf numFmtId="0" fontId="9" fillId="5" borderId="5" xfId="0" applyFont="1" applyFill="1" applyBorder="1" applyAlignment="1">
      <alignment horizontal="right" vertical="center"/>
    </xf>
    <xf numFmtId="0" fontId="9" fillId="5" borderId="6" xfId="0" applyFont="1" applyFill="1" applyBorder="1" applyAlignment="1">
      <alignment horizontal="right" vertical="center"/>
    </xf>
    <xf numFmtId="0" fontId="9" fillId="5" borderId="0" xfId="0" applyFont="1" applyFill="1" applyAlignment="1">
      <alignment horizontal="center" vertical="center"/>
    </xf>
    <xf numFmtId="0" fontId="9" fillId="5" borderId="0" xfId="0" applyFont="1" applyFill="1" applyAlignment="1">
      <alignment horizontal="right" vertical="center"/>
    </xf>
    <xf numFmtId="0" fontId="9" fillId="5" borderId="8" xfId="0" applyFont="1" applyFill="1" applyBorder="1" applyAlignment="1">
      <alignment horizontal="right" vertical="center"/>
    </xf>
    <xf numFmtId="0" fontId="9" fillId="5" borderId="10" xfId="0" applyFont="1" applyFill="1" applyBorder="1" applyAlignment="1">
      <alignment horizontal="center" vertical="center"/>
    </xf>
    <xf numFmtId="0" fontId="9" fillId="5" borderId="10" xfId="0" applyFont="1" applyFill="1" applyBorder="1" applyAlignment="1">
      <alignment horizontal="right" vertical="center"/>
    </xf>
    <xf numFmtId="0" fontId="9" fillId="5" borderId="11" xfId="0" applyFont="1" applyFill="1" applyBorder="1" applyAlignment="1">
      <alignment horizontal="right" vertical="center"/>
    </xf>
    <xf numFmtId="0" fontId="9" fillId="0" borderId="8"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43" fontId="8" fillId="0" borderId="0" xfId="0" applyNumberFormat="1" applyFont="1"/>
    <xf numFmtId="9" fontId="0" fillId="4" borderId="0" xfId="0" applyNumberFormat="1" applyFill="1"/>
    <xf numFmtId="0" fontId="0" fillId="0" borderId="62" xfId="0" applyBorder="1"/>
    <xf numFmtId="44" fontId="0" fillId="0" borderId="0" xfId="18" applyFont="1" applyBorder="1"/>
    <xf numFmtId="0" fontId="43" fillId="5" borderId="5" xfId="16" applyFont="1" applyFill="1" applyBorder="1" applyAlignment="1">
      <alignment vertical="center"/>
    </xf>
    <xf numFmtId="0" fontId="43" fillId="5" borderId="5" xfId="0" applyFont="1" applyFill="1" applyBorder="1" applyAlignment="1">
      <alignment horizontal="center" vertical="center"/>
    </xf>
    <xf numFmtId="171" fontId="43" fillId="5" borderId="5" xfId="16" applyNumberFormat="1" applyFont="1" applyFill="1" applyBorder="1" applyAlignment="1">
      <alignment horizontal="center" vertical="center"/>
    </xf>
    <xf numFmtId="0" fontId="9" fillId="0" borderId="0" xfId="13" applyAlignment="1"/>
    <xf numFmtId="0" fontId="43" fillId="5" borderId="0" xfId="16" applyFont="1" applyFill="1" applyAlignment="1">
      <alignment vertical="center"/>
    </xf>
    <xf numFmtId="0" fontId="74" fillId="5" borderId="0" xfId="16" applyFont="1" applyFill="1" applyAlignment="1">
      <alignment vertical="center"/>
    </xf>
    <xf numFmtId="0" fontId="37" fillId="0" borderId="0" xfId="16" applyFont="1" applyAlignment="1">
      <alignment vertical="center"/>
    </xf>
    <xf numFmtId="0" fontId="75" fillId="5" borderId="0" xfId="16" applyFont="1" applyFill="1" applyAlignment="1">
      <alignment horizontal="center" vertical="center"/>
    </xf>
    <xf numFmtId="0" fontId="76" fillId="0" borderId="0" xfId="16" applyFont="1" applyAlignment="1">
      <alignment vertical="center"/>
    </xf>
    <xf numFmtId="4" fontId="77" fillId="5" borderId="0" xfId="16" applyNumberFormat="1" applyFont="1" applyFill="1" applyAlignment="1">
      <alignment vertical="center"/>
    </xf>
    <xf numFmtId="4" fontId="28" fillId="0" borderId="0" xfId="16" applyNumberFormat="1" applyFont="1" applyAlignment="1">
      <alignment vertical="center"/>
    </xf>
    <xf numFmtId="0" fontId="25" fillId="0" borderId="0" xfId="0" applyFont="1" applyAlignment="1">
      <alignment horizontal="center"/>
    </xf>
    <xf numFmtId="4" fontId="77" fillId="0" borderId="0" xfId="16" applyNumberFormat="1" applyFont="1" applyAlignment="1">
      <alignment vertical="center"/>
    </xf>
    <xf numFmtId="43" fontId="27" fillId="0" borderId="0" xfId="0" applyNumberFormat="1" applyFont="1" applyAlignment="1">
      <alignment vertical="center"/>
    </xf>
    <xf numFmtId="43" fontId="79" fillId="0" borderId="0" xfId="0" applyNumberFormat="1" applyFont="1" applyAlignment="1">
      <alignment vertical="center"/>
    </xf>
    <xf numFmtId="4" fontId="17" fillId="0" borderId="0" xfId="16" applyNumberFormat="1" applyFont="1" applyAlignment="1">
      <alignment vertical="center"/>
    </xf>
    <xf numFmtId="4" fontId="21" fillId="0" borderId="0" xfId="16" applyNumberFormat="1" applyFont="1" applyAlignment="1">
      <alignment vertical="center"/>
    </xf>
    <xf numFmtId="3" fontId="53" fillId="0" borderId="0" xfId="16" applyNumberFormat="1" applyFont="1" applyAlignment="1">
      <alignment vertical="center"/>
    </xf>
    <xf numFmtId="3" fontId="80" fillId="0" borderId="0" xfId="16" applyNumberFormat="1" applyFont="1" applyAlignment="1">
      <alignment vertical="center"/>
    </xf>
    <xf numFmtId="0" fontId="81" fillId="0" borderId="0" xfId="16" applyFont="1" applyAlignment="1">
      <alignment vertical="center"/>
    </xf>
    <xf numFmtId="0" fontId="9" fillId="0" borderId="0" xfId="13" applyAlignment="1">
      <alignment vertical="center"/>
    </xf>
    <xf numFmtId="0" fontId="37" fillId="0" borderId="0" xfId="13" applyFont="1" applyAlignment="1">
      <alignment vertical="center"/>
    </xf>
    <xf numFmtId="0" fontId="37" fillId="0" borderId="0" xfId="13" applyFont="1" applyAlignment="1"/>
    <xf numFmtId="4" fontId="9" fillId="0" borderId="0" xfId="13" applyNumberFormat="1" applyAlignment="1"/>
    <xf numFmtId="4" fontId="9" fillId="0" borderId="0" xfId="13" applyNumberFormat="1" applyAlignment="1">
      <alignment vertical="center"/>
    </xf>
    <xf numFmtId="43" fontId="37" fillId="0" borderId="0" xfId="13" applyNumberFormat="1" applyFont="1" applyAlignment="1"/>
    <xf numFmtId="0" fontId="65" fillId="5" borderId="5" xfId="16" applyFont="1" applyFill="1" applyBorder="1" applyAlignment="1">
      <alignment vertical="center"/>
    </xf>
    <xf numFmtId="3" fontId="65" fillId="5" borderId="5" xfId="0" applyNumberFormat="1" applyFont="1" applyFill="1" applyBorder="1" applyAlignment="1">
      <alignment horizontal="center" vertical="center"/>
    </xf>
    <xf numFmtId="171" fontId="65" fillId="5" borderId="6" xfId="16" applyNumberFormat="1" applyFont="1" applyFill="1" applyBorder="1" applyAlignment="1">
      <alignment horizontal="center" vertical="center"/>
    </xf>
    <xf numFmtId="0" fontId="65" fillId="5" borderId="0" xfId="16" applyFont="1" applyFill="1" applyAlignment="1">
      <alignment vertical="center"/>
    </xf>
    <xf numFmtId="3" fontId="65" fillId="5" borderId="0" xfId="16" applyNumberFormat="1" applyFont="1" applyFill="1" applyAlignment="1">
      <alignment horizontal="center" vertical="center"/>
    </xf>
    <xf numFmtId="0" fontId="65" fillId="5" borderId="8" xfId="16" applyFont="1" applyFill="1" applyBorder="1" applyAlignment="1">
      <alignment vertical="center"/>
    </xf>
    <xf numFmtId="0" fontId="65" fillId="5" borderId="10" xfId="16" applyFont="1" applyFill="1" applyBorder="1" applyAlignment="1">
      <alignment vertical="center"/>
    </xf>
    <xf numFmtId="3" fontId="65" fillId="5" borderId="10" xfId="16" applyNumberFormat="1" applyFont="1" applyFill="1" applyBorder="1" applyAlignment="1">
      <alignment horizontal="center" vertical="center"/>
    </xf>
    <xf numFmtId="0" fontId="65" fillId="5" borderId="11" xfId="16" applyFont="1" applyFill="1" applyBorder="1" applyAlignment="1">
      <alignment vertical="center"/>
    </xf>
    <xf numFmtId="0" fontId="83" fillId="0" borderId="7" xfId="16" applyFont="1" applyBorder="1" applyAlignment="1">
      <alignment horizontal="center" vertical="center"/>
    </xf>
    <xf numFmtId="0" fontId="84" fillId="0" borderId="8" xfId="16" applyFont="1" applyBorder="1" applyAlignment="1">
      <alignment vertical="center"/>
    </xf>
    <xf numFmtId="3" fontId="0" fillId="0" borderId="0" xfId="0" applyNumberFormat="1" applyAlignment="1">
      <alignment horizontal="center"/>
    </xf>
    <xf numFmtId="0" fontId="40" fillId="5" borderId="5" xfId="0" applyFont="1" applyFill="1" applyBorder="1" applyAlignment="1">
      <alignment horizontal="center" vertical="center"/>
    </xf>
    <xf numFmtId="0" fontId="46" fillId="0" borderId="7" xfId="16" applyFont="1" applyBorder="1" applyAlignment="1">
      <alignment horizontal="center" vertical="center"/>
    </xf>
    <xf numFmtId="171" fontId="40" fillId="5" borderId="0" xfId="16" applyNumberFormat="1" applyFont="1" applyFill="1" applyAlignment="1">
      <alignment horizontal="center" vertical="center"/>
    </xf>
    <xf numFmtId="171" fontId="74" fillId="5" borderId="0" xfId="16" applyNumberFormat="1" applyFont="1" applyFill="1" applyAlignment="1">
      <alignment horizontal="center" vertical="center"/>
    </xf>
    <xf numFmtId="0" fontId="46" fillId="5" borderId="0" xfId="16" applyFont="1" applyFill="1" applyAlignment="1">
      <alignment horizontal="center" vertical="center"/>
    </xf>
    <xf numFmtId="4" fontId="28" fillId="5" borderId="0" xfId="16" applyNumberFormat="1" applyFont="1" applyFill="1" applyAlignment="1">
      <alignment vertical="center"/>
    </xf>
    <xf numFmtId="9" fontId="0" fillId="4" borderId="0" xfId="166" applyFont="1" applyFill="1"/>
    <xf numFmtId="0" fontId="0" fillId="6" borderId="0" xfId="0" applyFill="1"/>
    <xf numFmtId="0" fontId="0" fillId="0" borderId="75" xfId="0" applyBorder="1"/>
    <xf numFmtId="0" fontId="0" fillId="0" borderId="0" xfId="0" applyFill="1" applyBorder="1"/>
    <xf numFmtId="9" fontId="17" fillId="0" borderId="57" xfId="166" applyFont="1" applyBorder="1" applyAlignment="1">
      <alignment vertical="center"/>
    </xf>
    <xf numFmtId="0" fontId="8" fillId="0" borderId="0" xfId="13" applyFont="1" applyAlignment="1">
      <alignment horizontal="center" vertical="center"/>
    </xf>
    <xf numFmtId="0" fontId="41" fillId="5" borderId="4" xfId="0" applyFont="1" applyFill="1" applyBorder="1" applyAlignment="1">
      <alignment horizontal="left" vertical="center" indent="1"/>
    </xf>
    <xf numFmtId="0" fontId="39" fillId="5" borderId="5" xfId="0" applyFont="1" applyFill="1" applyBorder="1" applyAlignment="1">
      <alignment vertical="center"/>
    </xf>
    <xf numFmtId="0" fontId="40" fillId="5" borderId="5" xfId="0" applyFont="1" applyFill="1" applyBorder="1" applyAlignment="1">
      <alignment vertical="center"/>
    </xf>
    <xf numFmtId="17" fontId="40" fillId="5" borderId="6" xfId="0" applyNumberFormat="1" applyFont="1" applyFill="1" applyBorder="1" applyAlignment="1">
      <alignment horizontal="left" vertical="center"/>
    </xf>
    <xf numFmtId="0" fontId="9" fillId="0" borderId="0" xfId="170" applyAlignment="1"/>
    <xf numFmtId="0" fontId="39" fillId="5" borderId="7" xfId="0" applyFont="1" applyFill="1" applyBorder="1" applyAlignment="1">
      <alignment horizontal="left" vertical="center" indent="1"/>
    </xf>
    <xf numFmtId="0" fontId="41" fillId="5" borderId="0" xfId="0" applyFont="1" applyFill="1" applyAlignment="1">
      <alignment vertical="center"/>
    </xf>
    <xf numFmtId="0" fontId="42" fillId="5" borderId="0" xfId="0" applyFont="1" applyFill="1" applyAlignment="1">
      <alignment vertical="center"/>
    </xf>
    <xf numFmtId="0" fontId="42" fillId="5" borderId="8" xfId="0" applyFont="1" applyFill="1" applyBorder="1" applyAlignment="1">
      <alignment vertical="center"/>
    </xf>
    <xf numFmtId="0" fontId="43" fillId="5" borderId="7" xfId="0" applyFont="1" applyFill="1" applyBorder="1" applyAlignment="1">
      <alignment horizontal="left" vertical="center" indent="1"/>
    </xf>
    <xf numFmtId="0" fontId="43" fillId="5" borderId="0" xfId="0" applyFont="1" applyFill="1" applyAlignment="1">
      <alignment vertical="center"/>
    </xf>
    <xf numFmtId="0" fontId="43" fillId="5" borderId="9" xfId="0" applyFont="1" applyFill="1" applyBorder="1" applyAlignment="1">
      <alignment vertical="center"/>
    </xf>
    <xf numFmtId="0" fontId="43" fillId="5" borderId="10" xfId="0" applyFont="1" applyFill="1" applyBorder="1" applyAlignment="1">
      <alignment vertical="center"/>
    </xf>
    <xf numFmtId="0" fontId="42" fillId="5" borderId="10" xfId="0" applyFont="1" applyFill="1" applyBorder="1" applyAlignment="1">
      <alignment vertical="center"/>
    </xf>
    <xf numFmtId="0" fontId="42" fillId="5" borderId="11" xfId="0" applyFont="1" applyFill="1"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88" fillId="0" borderId="7" xfId="0" applyFont="1" applyBorder="1" applyAlignment="1">
      <alignment horizontal="center" vertical="center"/>
    </xf>
    <xf numFmtId="0" fontId="88" fillId="0" borderId="0" xfId="0" applyFont="1" applyAlignment="1">
      <alignment horizontal="center" vertical="center"/>
    </xf>
    <xf numFmtId="0" fontId="89" fillId="0" borderId="0" xfId="0" applyFont="1" applyAlignment="1">
      <alignment horizontal="center" vertical="center"/>
    </xf>
    <xf numFmtId="0" fontId="90" fillId="0" borderId="0" xfId="0" applyFont="1" applyAlignment="1">
      <alignment horizontal="center" vertical="center"/>
    </xf>
    <xf numFmtId="0" fontId="0" fillId="0" borderId="0" xfId="0" applyAlignment="1">
      <alignment horizontal="center" vertical="center"/>
    </xf>
    <xf numFmtId="0" fontId="91" fillId="0" borderId="0" xfId="0" applyFont="1" applyAlignment="1">
      <alignment vertical="center"/>
    </xf>
    <xf numFmtId="0" fontId="92" fillId="0" borderId="8" xfId="0" applyFont="1" applyBorder="1" applyAlignment="1">
      <alignment horizontal="center" vertical="center"/>
    </xf>
    <xf numFmtId="0" fontId="93" fillId="0" borderId="7" xfId="0" applyFont="1" applyBorder="1" applyAlignment="1">
      <alignment vertical="center"/>
    </xf>
    <xf numFmtId="0" fontId="93" fillId="0" borderId="0" xfId="0" applyFont="1" applyAlignment="1">
      <alignment vertical="center"/>
    </xf>
    <xf numFmtId="0" fontId="93" fillId="0" borderId="0" xfId="0" applyFont="1" applyAlignment="1">
      <alignment horizontal="center" vertical="center"/>
    </xf>
    <xf numFmtId="3" fontId="93" fillId="0" borderId="0" xfId="0" applyNumberFormat="1" applyFont="1" applyAlignment="1">
      <alignment vertical="center"/>
    </xf>
    <xf numFmtId="4" fontId="93" fillId="0" borderId="0" xfId="0" applyNumberFormat="1" applyFont="1" applyAlignment="1">
      <alignment vertical="center"/>
    </xf>
    <xf numFmtId="4" fontId="93" fillId="0" borderId="8" xfId="0" applyNumberFormat="1" applyFont="1" applyBorder="1" applyAlignment="1">
      <alignment vertical="center"/>
    </xf>
    <xf numFmtId="0" fontId="22" fillId="0" borderId="0" xfId="0" applyFont="1" applyAlignment="1">
      <alignment horizontal="center" vertical="center"/>
    </xf>
    <xf numFmtId="0" fontId="9" fillId="0" borderId="5" xfId="13" applyBorder="1" applyAlignment="1">
      <alignment vertical="center"/>
    </xf>
    <xf numFmtId="0" fontId="9" fillId="0" borderId="0" xfId="170" applyAlignment="1">
      <alignment vertical="center"/>
    </xf>
    <xf numFmtId="0" fontId="0" fillId="0" borderId="0" xfId="0" applyBorder="1"/>
    <xf numFmtId="169" fontId="52" fillId="5" borderId="0" xfId="16" applyNumberFormat="1" applyFont="1" applyFill="1" applyBorder="1" applyAlignment="1">
      <alignment vertical="center"/>
    </xf>
    <xf numFmtId="0" fontId="19" fillId="5" borderId="23" xfId="0" applyFont="1" applyFill="1" applyBorder="1" applyAlignment="1">
      <alignment horizontal="center" vertical="center"/>
    </xf>
    <xf numFmtId="0" fontId="34" fillId="0" borderId="7" xfId="0" applyFont="1" applyBorder="1" applyAlignment="1">
      <alignment vertical="center" wrapText="1"/>
    </xf>
    <xf numFmtId="0" fontId="34" fillId="0" borderId="0" xfId="0" applyFont="1" applyAlignment="1">
      <alignment vertical="center" wrapText="1"/>
    </xf>
    <xf numFmtId="0" fontId="34" fillId="0" borderId="8" xfId="0" applyFont="1" applyBorder="1" applyAlignment="1">
      <alignment vertical="center" wrapText="1"/>
    </xf>
    <xf numFmtId="174" fontId="8" fillId="0" borderId="0" xfId="13" applyNumberFormat="1" applyFont="1" applyAlignment="1"/>
    <xf numFmtId="0" fontId="66" fillId="0" borderId="52" xfId="16" applyFont="1" applyBorder="1" applyAlignment="1">
      <alignment vertical="center" wrapText="1"/>
    </xf>
    <xf numFmtId="0" fontId="102" fillId="0" borderId="52" xfId="16" applyFont="1" applyBorder="1" applyAlignment="1">
      <alignment vertical="center"/>
    </xf>
    <xf numFmtId="0" fontId="17" fillId="0" borderId="17" xfId="16" applyFont="1" applyBorder="1" applyAlignment="1">
      <alignment horizontal="left" vertical="center"/>
    </xf>
    <xf numFmtId="0" fontId="63" fillId="0" borderId="55" xfId="16" applyFont="1" applyBorder="1" applyAlignment="1">
      <alignment vertical="center"/>
    </xf>
    <xf numFmtId="9" fontId="17" fillId="0" borderId="57" xfId="16" applyNumberFormat="1" applyFont="1" applyBorder="1" applyAlignment="1">
      <alignment vertical="center"/>
    </xf>
    <xf numFmtId="0" fontId="9" fillId="0" borderId="0" xfId="164" applyAlignment="1"/>
    <xf numFmtId="10" fontId="25" fillId="0" borderId="0" xfId="164" applyNumberFormat="1" applyFont="1" applyAlignment="1">
      <alignment horizontal="center" vertical="center"/>
    </xf>
    <xf numFmtId="0" fontId="8" fillId="0" borderId="0" xfId="16" applyBorder="1"/>
    <xf numFmtId="43" fontId="8" fillId="0" borderId="0" xfId="16" applyNumberFormat="1" applyBorder="1"/>
    <xf numFmtId="3" fontId="17" fillId="0" borderId="69" xfId="16" applyNumberFormat="1" applyFont="1" applyBorder="1" applyAlignment="1">
      <alignment horizontal="right" vertical="center"/>
    </xf>
    <xf numFmtId="3" fontId="9" fillId="0" borderId="0" xfId="13" applyNumberFormat="1" applyAlignment="1">
      <alignment horizontal="right"/>
    </xf>
    <xf numFmtId="0" fontId="19" fillId="0" borderId="52" xfId="16" applyFont="1" applyBorder="1" applyAlignment="1">
      <alignment vertical="center" wrapText="1"/>
    </xf>
    <xf numFmtId="0" fontId="9" fillId="0" borderId="0" xfId="16" applyFont="1"/>
    <xf numFmtId="0" fontId="9" fillId="0" borderId="0" xfId="0" applyFont="1"/>
    <xf numFmtId="44" fontId="8" fillId="0" borderId="0" xfId="16" applyNumberFormat="1" applyBorder="1"/>
    <xf numFmtId="9" fontId="8" fillId="4" borderId="0" xfId="16" applyNumberFormat="1" applyFill="1" applyBorder="1"/>
    <xf numFmtId="9" fontId="0" fillId="4" borderId="0" xfId="0" applyNumberFormat="1" applyFill="1" applyBorder="1"/>
    <xf numFmtId="43" fontId="8" fillId="0" borderId="0" xfId="0" applyNumberFormat="1" applyFont="1" applyBorder="1"/>
    <xf numFmtId="44" fontId="0" fillId="0" borderId="0" xfId="0" applyNumberFormat="1" applyBorder="1"/>
    <xf numFmtId="0" fontId="17" fillId="0" borderId="52" xfId="16" applyFont="1" applyBorder="1" applyAlignment="1">
      <alignment horizontal="center" vertical="center"/>
    </xf>
    <xf numFmtId="0" fontId="17" fillId="5" borderId="71" xfId="16" applyFont="1" applyFill="1" applyBorder="1" applyAlignment="1">
      <alignment horizontal="center" vertical="center"/>
    </xf>
    <xf numFmtId="3" fontId="21" fillId="0" borderId="0" xfId="16" applyNumberFormat="1" applyFont="1" applyBorder="1" applyAlignment="1">
      <alignment vertical="center"/>
    </xf>
    <xf numFmtId="1" fontId="21" fillId="0" borderId="0" xfId="16" applyNumberFormat="1" applyFont="1" applyBorder="1" applyAlignment="1">
      <alignment vertical="center"/>
    </xf>
    <xf numFmtId="9" fontId="21" fillId="4" borderId="0" xfId="19" applyFont="1" applyFill="1" applyBorder="1" applyAlignment="1">
      <alignment vertical="center"/>
    </xf>
    <xf numFmtId="3" fontId="1" fillId="0" borderId="0" xfId="168" applyNumberFormat="1" applyFont="1" applyBorder="1" applyAlignment="1">
      <alignment horizontal="center" vertical="center"/>
    </xf>
    <xf numFmtId="173" fontId="85" fillId="0" borderId="0" xfId="169" applyFont="1" applyBorder="1" applyAlignment="1">
      <alignment vertical="center"/>
    </xf>
    <xf numFmtId="167" fontId="103" fillId="8" borderId="37" xfId="0" quotePrefix="1" applyNumberFormat="1" applyFont="1" applyFill="1" applyBorder="1" applyAlignment="1">
      <alignment horizontal="left" vertical="center" indent="1"/>
    </xf>
    <xf numFmtId="168" fontId="104" fillId="8" borderId="85" xfId="0" applyNumberFormat="1" applyFont="1" applyFill="1" applyBorder="1" applyAlignment="1">
      <alignment horizontal="left" vertical="center" indent="1"/>
    </xf>
    <xf numFmtId="3" fontId="103" fillId="8" borderId="86" xfId="0" applyNumberFormat="1" applyFont="1" applyFill="1" applyBorder="1" applyAlignment="1">
      <alignment horizontal="right" vertical="center" indent="1"/>
    </xf>
    <xf numFmtId="167" fontId="103" fillId="0" borderId="37" xfId="0" quotePrefix="1" applyNumberFormat="1" applyFont="1" applyBorder="1" applyAlignment="1">
      <alignment horizontal="left" vertical="center" indent="1"/>
    </xf>
    <xf numFmtId="168" fontId="104" fillId="0" borderId="85" xfId="0" applyNumberFormat="1" applyFont="1" applyBorder="1" applyAlignment="1">
      <alignment horizontal="left" vertical="center" indent="1"/>
    </xf>
    <xf numFmtId="3" fontId="103" fillId="0" borderId="86" xfId="0" applyNumberFormat="1" applyFont="1" applyBorder="1" applyAlignment="1">
      <alignment horizontal="right" vertical="center" indent="1"/>
    </xf>
    <xf numFmtId="167" fontId="27" fillId="6" borderId="30" xfId="0" applyNumberFormat="1" applyFont="1" applyFill="1" applyBorder="1" applyAlignment="1">
      <alignment horizontal="left" vertical="center" indent="1"/>
    </xf>
    <xf numFmtId="0" fontId="27" fillId="6" borderId="31" xfId="0" applyFont="1" applyFill="1" applyBorder="1" applyAlignment="1">
      <alignment horizontal="left" vertical="center" indent="1"/>
    </xf>
    <xf numFmtId="2" fontId="31" fillId="0" borderId="7" xfId="0" applyNumberFormat="1" applyFont="1" applyBorder="1" applyAlignment="1">
      <alignment vertical="center"/>
    </xf>
    <xf numFmtId="2" fontId="31" fillId="0" borderId="0" xfId="0" applyNumberFormat="1" applyFont="1" applyAlignment="1">
      <alignment vertical="center"/>
    </xf>
    <xf numFmtId="2" fontId="31" fillId="0" borderId="8" xfId="0" applyNumberFormat="1" applyFont="1" applyBorder="1" applyAlignment="1">
      <alignment vertical="center"/>
    </xf>
    <xf numFmtId="2" fontId="9" fillId="0" borderId="0" xfId="0" applyNumberFormat="1" applyFont="1"/>
    <xf numFmtId="0" fontId="54" fillId="0" borderId="7" xfId="0" applyFont="1" applyBorder="1" applyAlignment="1">
      <alignment vertical="center"/>
    </xf>
    <xf numFmtId="0" fontId="54" fillId="0" borderId="0" xfId="0" applyFont="1" applyAlignment="1">
      <alignment vertical="center"/>
    </xf>
    <xf numFmtId="0" fontId="54" fillId="0" borderId="8" xfId="0" applyFont="1" applyBorder="1" applyAlignment="1">
      <alignment vertical="center"/>
    </xf>
    <xf numFmtId="0" fontId="108" fillId="5" borderId="9" xfId="0" applyFont="1" applyFill="1" applyBorder="1" applyAlignment="1">
      <alignment vertical="center"/>
    </xf>
    <xf numFmtId="0" fontId="31" fillId="5" borderId="0" xfId="0" applyFont="1" applyFill="1" applyAlignment="1">
      <alignment vertical="center"/>
    </xf>
    <xf numFmtId="0" fontId="107" fillId="0" borderId="7" xfId="0" applyFont="1" applyBorder="1" applyAlignment="1">
      <alignment horizontal="center" vertical="center"/>
    </xf>
    <xf numFmtId="0" fontId="107" fillId="0" borderId="0" xfId="0" applyFont="1" applyBorder="1" applyAlignment="1">
      <alignment horizontal="center" vertical="center"/>
    </xf>
    <xf numFmtId="0" fontId="107" fillId="0" borderId="8" xfId="0" applyFont="1" applyBorder="1" applyAlignment="1">
      <alignment horizontal="center" vertical="center"/>
    </xf>
    <xf numFmtId="0" fontId="19" fillId="0" borderId="5" xfId="0" applyFont="1" applyBorder="1" applyAlignment="1">
      <alignment vertical="center"/>
    </xf>
    <xf numFmtId="0" fontId="31" fillId="0" borderId="0" xfId="13" applyFont="1" applyBorder="1" applyAlignment="1">
      <alignment vertical="center"/>
    </xf>
    <xf numFmtId="0" fontId="44" fillId="5" borderId="87" xfId="16" applyFont="1" applyFill="1" applyBorder="1" applyAlignment="1">
      <alignment horizontal="center" vertical="center"/>
    </xf>
    <xf numFmtId="0" fontId="44" fillId="5" borderId="91" xfId="16" applyFont="1" applyFill="1" applyBorder="1" applyAlignment="1">
      <alignment horizontal="center" vertical="center"/>
    </xf>
    <xf numFmtId="0" fontId="55" fillId="0" borderId="0" xfId="16" applyFont="1" applyBorder="1" applyAlignment="1">
      <alignment vertical="center"/>
    </xf>
    <xf numFmtId="0" fontId="51" fillId="0" borderId="0" xfId="16" applyFont="1" applyBorder="1" applyAlignment="1">
      <alignment vertical="center"/>
    </xf>
    <xf numFmtId="4" fontId="51" fillId="0" borderId="0" xfId="16" applyNumberFormat="1" applyFont="1" applyBorder="1" applyAlignment="1">
      <alignment vertical="center"/>
    </xf>
    <xf numFmtId="0" fontId="56" fillId="0" borderId="0" xfId="16" applyFont="1" applyBorder="1" applyAlignment="1">
      <alignment vertical="center"/>
    </xf>
    <xf numFmtId="3" fontId="58" fillId="5" borderId="72" xfId="16" applyNumberFormat="1" applyFont="1" applyFill="1" applyBorder="1" applyAlignment="1">
      <alignment horizontal="right" vertical="center"/>
    </xf>
    <xf numFmtId="0" fontId="9" fillId="0" borderId="12" xfId="0" applyFont="1" applyBorder="1"/>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5" xfId="16" applyFont="1" applyBorder="1" applyAlignment="1">
      <alignment vertical="center"/>
    </xf>
    <xf numFmtId="4" fontId="9" fillId="0" borderId="5" xfId="16" applyNumberFormat="1" applyFont="1" applyBorder="1" applyAlignment="1">
      <alignment vertical="center"/>
    </xf>
    <xf numFmtId="0" fontId="26" fillId="0" borderId="5" xfId="16" applyFont="1" applyBorder="1" applyAlignment="1">
      <alignment vertical="center"/>
    </xf>
    <xf numFmtId="4" fontId="26" fillId="0" borderId="5" xfId="16" applyNumberFormat="1" applyFont="1" applyBorder="1" applyAlignment="1">
      <alignment vertical="center"/>
    </xf>
    <xf numFmtId="3" fontId="26" fillId="0" borderId="5" xfId="16" applyNumberFormat="1" applyFont="1" applyBorder="1" applyAlignment="1">
      <alignment horizontal="center" vertical="center"/>
    </xf>
    <xf numFmtId="0" fontId="84" fillId="0" borderId="0" xfId="16" applyFont="1" applyBorder="1" applyAlignment="1">
      <alignment vertical="center"/>
    </xf>
    <xf numFmtId="4" fontId="84" fillId="0" borderId="0" xfId="16" applyNumberFormat="1" applyFont="1" applyBorder="1" applyAlignment="1">
      <alignment vertical="center"/>
    </xf>
    <xf numFmtId="3" fontId="84" fillId="0" borderId="0" xfId="16" applyNumberFormat="1" applyFont="1" applyBorder="1" applyAlignment="1">
      <alignment horizontal="center" vertical="center"/>
    </xf>
    <xf numFmtId="0" fontId="8" fillId="0" borderId="5" xfId="16" applyBorder="1" applyAlignment="1">
      <alignment vertical="center"/>
    </xf>
    <xf numFmtId="4" fontId="8" fillId="0" borderId="5" xfId="16" applyNumberFormat="1" applyBorder="1" applyAlignment="1">
      <alignment vertical="center"/>
    </xf>
    <xf numFmtId="0" fontId="41" fillId="5" borderId="0" xfId="16" applyFont="1" applyFill="1" applyBorder="1" applyAlignment="1">
      <alignment vertical="center"/>
    </xf>
    <xf numFmtId="0" fontId="42" fillId="5" borderId="0" xfId="16" applyFont="1" applyFill="1" applyBorder="1" applyAlignment="1">
      <alignment vertical="center"/>
    </xf>
    <xf numFmtId="0" fontId="8" fillId="0" borderId="12" xfId="0" applyFont="1" applyBorder="1" applyAlignment="1">
      <alignment vertical="center"/>
    </xf>
    <xf numFmtId="167" fontId="27" fillId="0" borderId="30" xfId="0" applyNumberFormat="1" applyFont="1" applyBorder="1" applyAlignment="1">
      <alignment horizontal="left" vertical="center" indent="1"/>
    </xf>
    <xf numFmtId="167" fontId="27" fillId="0" borderId="31" xfId="0" applyNumberFormat="1" applyFont="1" applyBorder="1" applyAlignment="1">
      <alignment horizontal="left" vertical="center" indent="1"/>
    </xf>
    <xf numFmtId="0" fontId="27" fillId="0" borderId="97" xfId="0" applyFont="1" applyBorder="1" applyAlignment="1">
      <alignment horizontal="left" vertical="center" indent="1"/>
    </xf>
    <xf numFmtId="0" fontId="27" fillId="0" borderId="98" xfId="0" applyFont="1" applyBorder="1" applyAlignment="1">
      <alignment horizontal="left" vertical="center" indent="1"/>
    </xf>
    <xf numFmtId="0" fontId="107" fillId="0" borderId="7" xfId="0" applyFont="1" applyBorder="1" applyAlignment="1">
      <alignment horizontal="center" vertical="center"/>
    </xf>
    <xf numFmtId="0" fontId="107" fillId="0" borderId="0" xfId="0" applyFont="1" applyBorder="1" applyAlignment="1">
      <alignment horizontal="center" vertical="center"/>
    </xf>
    <xf numFmtId="0" fontId="107" fillId="0" borderId="8" xfId="0" applyFont="1" applyBorder="1" applyAlignment="1">
      <alignment horizontal="center" vertical="center"/>
    </xf>
    <xf numFmtId="3" fontId="17" fillId="0" borderId="54" xfId="16" applyNumberFormat="1" applyFont="1" applyBorder="1" applyAlignment="1" applyProtection="1">
      <alignment horizontal="right" vertical="center"/>
      <protection locked="0"/>
    </xf>
    <xf numFmtId="3" fontId="58" fillId="5" borderId="71" xfId="16" applyNumberFormat="1" applyFont="1" applyFill="1" applyBorder="1" applyAlignment="1" applyProtection="1">
      <alignment horizontal="right" vertical="center"/>
      <protection locked="0"/>
    </xf>
    <xf numFmtId="9" fontId="17" fillId="0" borderId="54" xfId="16" applyNumberFormat="1" applyFont="1" applyBorder="1" applyAlignment="1" applyProtection="1">
      <alignment vertical="center"/>
      <protection locked="0"/>
    </xf>
    <xf numFmtId="9" fontId="17" fillId="0" borderId="57" xfId="166" applyFont="1" applyBorder="1" applyAlignment="1" applyProtection="1">
      <alignment vertical="center"/>
      <protection locked="0"/>
    </xf>
    <xf numFmtId="4" fontId="58" fillId="5" borderId="71" xfId="16" applyNumberFormat="1" applyFont="1" applyFill="1" applyBorder="1" applyAlignment="1" applyProtection="1">
      <alignment horizontal="right" vertical="center"/>
      <protection locked="0"/>
    </xf>
    <xf numFmtId="4" fontId="17" fillId="0" borderId="54" xfId="16" applyNumberFormat="1" applyFont="1" applyBorder="1" applyAlignment="1" applyProtection="1">
      <alignment horizontal="right" vertical="center"/>
      <protection locked="0"/>
    </xf>
    <xf numFmtId="3" fontId="17" fillId="0" borderId="59" xfId="16" applyNumberFormat="1" applyFont="1" applyBorder="1" applyAlignment="1" applyProtection="1">
      <alignment horizontal="right" vertical="center"/>
      <protection locked="0"/>
    </xf>
    <xf numFmtId="3" fontId="17" fillId="0" borderId="57" xfId="16" applyNumberFormat="1" applyFont="1" applyBorder="1" applyAlignment="1" applyProtection="1">
      <alignment horizontal="right" vertical="center"/>
      <protection locked="0"/>
    </xf>
    <xf numFmtId="0" fontId="25" fillId="0" borderId="0" xfId="16" applyFont="1" applyBorder="1" applyAlignment="1">
      <alignment horizontal="center"/>
    </xf>
    <xf numFmtId="0" fontId="8" fillId="0" borderId="0" xfId="0" applyFont="1" applyBorder="1"/>
    <xf numFmtId="43" fontId="27" fillId="0" borderId="0" xfId="0" applyNumberFormat="1" applyFont="1" applyBorder="1" applyAlignment="1" applyProtection="1">
      <alignment horizontal="right" vertical="center"/>
      <protection locked="0"/>
    </xf>
    <xf numFmtId="0" fontId="9" fillId="0" borderId="0" xfId="0" applyFont="1" applyBorder="1"/>
    <xf numFmtId="4" fontId="17" fillId="5" borderId="72" xfId="16" applyNumberFormat="1" applyFont="1" applyFill="1" applyBorder="1" applyAlignment="1">
      <alignment horizontal="right" vertical="center"/>
    </xf>
    <xf numFmtId="4" fontId="17" fillId="0" borderId="69" xfId="16" applyNumberFormat="1" applyFont="1" applyBorder="1" applyAlignment="1">
      <alignment horizontal="right" vertical="center"/>
    </xf>
    <xf numFmtId="4" fontId="65" fillId="4" borderId="13" xfId="16" applyNumberFormat="1" applyFont="1" applyFill="1" applyBorder="1" applyAlignment="1">
      <alignment vertical="center"/>
    </xf>
    <xf numFmtId="4" fontId="17" fillId="5" borderId="71" xfId="16" applyNumberFormat="1" applyFont="1" applyFill="1" applyBorder="1" applyAlignment="1" applyProtection="1">
      <alignment vertical="center"/>
      <protection locked="0"/>
    </xf>
    <xf numFmtId="3" fontId="17" fillId="0" borderId="54" xfId="16" applyNumberFormat="1" applyFont="1" applyBorder="1" applyAlignment="1" applyProtection="1">
      <alignment vertical="center"/>
      <protection locked="0"/>
    </xf>
    <xf numFmtId="4" fontId="17" fillId="0" borderId="54" xfId="16" applyNumberFormat="1" applyFont="1" applyBorder="1" applyAlignment="1" applyProtection="1">
      <alignment vertical="center"/>
      <protection locked="0"/>
    </xf>
    <xf numFmtId="9" fontId="8" fillId="0" borderId="0" xfId="16" applyNumberFormat="1" applyBorder="1"/>
    <xf numFmtId="9" fontId="0" fillId="0" borderId="0" xfId="0" applyNumberFormat="1" applyBorder="1"/>
    <xf numFmtId="4" fontId="58" fillId="5" borderId="72" xfId="16" applyNumberFormat="1" applyFont="1" applyFill="1" applyBorder="1" applyAlignment="1">
      <alignment horizontal="right" vertical="center"/>
    </xf>
    <xf numFmtId="4" fontId="53" fillId="7" borderId="61" xfId="16" applyNumberFormat="1" applyFont="1" applyFill="1" applyBorder="1" applyAlignment="1">
      <alignment horizontal="right" vertical="center"/>
    </xf>
    <xf numFmtId="4" fontId="58" fillId="5" borderId="71" xfId="16" applyNumberFormat="1" applyFont="1" applyFill="1" applyBorder="1" applyAlignment="1" applyProtection="1">
      <alignment vertical="center"/>
      <protection locked="0"/>
    </xf>
    <xf numFmtId="4" fontId="82" fillId="4" borderId="61" xfId="16" applyNumberFormat="1" applyFont="1" applyFill="1" applyBorder="1" applyAlignment="1">
      <alignment horizontal="right" vertical="center"/>
    </xf>
    <xf numFmtId="3" fontId="58" fillId="5" borderId="100" xfId="16" applyNumberFormat="1" applyFont="1" applyFill="1" applyBorder="1" applyAlignment="1">
      <alignment horizontal="right" vertical="center"/>
    </xf>
    <xf numFmtId="49" fontId="58" fillId="5" borderId="101" xfId="16" applyNumberFormat="1" applyFont="1" applyFill="1" applyBorder="1" applyAlignment="1">
      <alignment horizontal="left" vertical="center"/>
    </xf>
    <xf numFmtId="3" fontId="17" fillId="0" borderId="102" xfId="16" applyNumberFormat="1" applyFont="1" applyBorder="1" applyAlignment="1">
      <alignment horizontal="right" vertical="center"/>
    </xf>
    <xf numFmtId="0" fontId="17" fillId="0" borderId="101" xfId="16" applyFont="1" applyBorder="1" applyAlignment="1">
      <alignment horizontal="left" vertical="center"/>
    </xf>
    <xf numFmtId="4" fontId="17" fillId="0" borderId="102" xfId="16" applyNumberFormat="1" applyFont="1" applyBorder="1" applyAlignment="1" applyProtection="1">
      <alignment horizontal="right" vertical="center"/>
      <protection locked="0"/>
    </xf>
    <xf numFmtId="4" fontId="17" fillId="0" borderId="101" xfId="16" applyNumberFormat="1" applyFont="1" applyBorder="1" applyAlignment="1">
      <alignment horizontal="right" vertical="center"/>
    </xf>
    <xf numFmtId="4" fontId="17" fillId="0" borderId="101" xfId="16" applyNumberFormat="1" applyFont="1" applyBorder="1" applyAlignment="1">
      <alignment horizontal="left" vertical="center"/>
    </xf>
    <xf numFmtId="4" fontId="58" fillId="5" borderId="100" xfId="16" applyNumberFormat="1" applyFont="1" applyFill="1" applyBorder="1" applyAlignment="1" applyProtection="1">
      <alignment horizontal="right" vertical="center"/>
      <protection locked="0"/>
    </xf>
    <xf numFmtId="4" fontId="58" fillId="5" borderId="101" xfId="16" applyNumberFormat="1" applyFont="1" applyFill="1" applyBorder="1" applyAlignment="1">
      <alignment horizontal="left" vertical="center"/>
    </xf>
    <xf numFmtId="4" fontId="17" fillId="0" borderId="103" xfId="16" applyNumberFormat="1" applyFont="1" applyBorder="1" applyAlignment="1" applyProtection="1">
      <alignment horizontal="right" vertical="center"/>
      <protection locked="0"/>
    </xf>
    <xf numFmtId="4" fontId="17" fillId="0" borderId="104" xfId="16" applyNumberFormat="1" applyFont="1" applyBorder="1" applyAlignment="1">
      <alignment horizontal="right" vertical="center"/>
    </xf>
    <xf numFmtId="4" fontId="53" fillId="4" borderId="61" xfId="16" applyNumberFormat="1" applyFont="1" applyFill="1" applyBorder="1" applyAlignment="1">
      <alignment vertical="center"/>
    </xf>
    <xf numFmtId="2" fontId="17" fillId="0" borderId="54" xfId="16" applyNumberFormat="1" applyFont="1" applyBorder="1" applyAlignment="1" applyProtection="1">
      <alignment vertical="center"/>
      <protection locked="0"/>
    </xf>
    <xf numFmtId="2" fontId="58" fillId="5" borderId="71" xfId="16" applyNumberFormat="1" applyFont="1" applyFill="1" applyBorder="1" applyAlignment="1" applyProtection="1">
      <alignment vertical="center"/>
      <protection locked="0"/>
    </xf>
    <xf numFmtId="4" fontId="103" fillId="8" borderId="86" xfId="0" applyNumberFormat="1" applyFont="1" applyFill="1" applyBorder="1" applyAlignment="1">
      <alignment horizontal="right" vertical="center" indent="1"/>
    </xf>
    <xf numFmtId="4" fontId="103" fillId="0" borderId="86" xfId="0" applyNumberFormat="1" applyFont="1" applyBorder="1" applyAlignment="1">
      <alignment horizontal="right" vertical="center" indent="1"/>
    </xf>
    <xf numFmtId="43" fontId="28" fillId="5" borderId="34" xfId="18" applyNumberFormat="1" applyFont="1" applyFill="1" applyBorder="1" applyAlignment="1">
      <alignment vertical="center"/>
    </xf>
    <xf numFmtId="43" fontId="27" fillId="6" borderId="93" xfId="18" applyNumberFormat="1" applyFont="1" applyFill="1" applyBorder="1" applyAlignment="1">
      <alignment vertical="center"/>
    </xf>
    <xf numFmtId="43" fontId="28" fillId="5" borderId="38" xfId="18" applyNumberFormat="1" applyFont="1" applyFill="1" applyBorder="1" applyAlignment="1">
      <alignment vertical="center"/>
    </xf>
    <xf numFmtId="43" fontId="27" fillId="6" borderId="93" xfId="18" applyNumberFormat="1" applyFont="1" applyFill="1" applyBorder="1" applyAlignment="1">
      <alignment horizontal="right" vertical="center" indent="1"/>
    </xf>
    <xf numFmtId="43" fontId="27" fillId="0" borderId="93" xfId="18" applyNumberFormat="1" applyFont="1" applyFill="1" applyBorder="1" applyAlignment="1">
      <alignment horizontal="right" vertical="center" indent="1"/>
    </xf>
    <xf numFmtId="43" fontId="27" fillId="0" borderId="39" xfId="18" applyNumberFormat="1" applyFont="1" applyBorder="1" applyAlignment="1">
      <alignment horizontal="right" vertical="center" indent="1"/>
    </xf>
    <xf numFmtId="43" fontId="28" fillId="5" borderId="99" xfId="18" applyNumberFormat="1" applyFont="1" applyFill="1" applyBorder="1" applyAlignment="1">
      <alignment vertical="center"/>
    </xf>
    <xf numFmtId="169" fontId="18" fillId="5" borderId="2" xfId="0" applyNumberFormat="1" applyFont="1" applyFill="1" applyBorder="1" applyAlignment="1">
      <alignment horizontal="center" vertical="center"/>
    </xf>
    <xf numFmtId="169" fontId="18" fillId="5" borderId="12" xfId="0" applyNumberFormat="1" applyFont="1" applyFill="1" applyBorder="1" applyAlignment="1">
      <alignment horizontal="center" vertical="center"/>
    </xf>
    <xf numFmtId="169" fontId="18" fillId="5" borderId="13" xfId="0" applyNumberFormat="1" applyFont="1" applyFill="1" applyBorder="1" applyAlignment="1">
      <alignment horizontal="center" vertical="center"/>
    </xf>
    <xf numFmtId="0" fontId="58" fillId="5" borderId="2" xfId="0" applyFont="1" applyFill="1" applyBorder="1" applyAlignment="1">
      <alignment horizontal="center" vertical="center"/>
    </xf>
    <xf numFmtId="0" fontId="58" fillId="5" borderId="12" xfId="0" applyFont="1" applyFill="1" applyBorder="1" applyAlignment="1">
      <alignment horizontal="center" vertical="center"/>
    </xf>
    <xf numFmtId="44" fontId="58" fillId="5" borderId="12" xfId="0" applyNumberFormat="1" applyFont="1" applyFill="1" applyBorder="1" applyAlignment="1">
      <alignment horizontal="center" vertical="center"/>
    </xf>
    <xf numFmtId="0" fontId="58" fillId="5" borderId="13" xfId="0" applyFont="1" applyFill="1" applyBorder="1" applyAlignment="1">
      <alignment horizontal="center" vertical="center"/>
    </xf>
    <xf numFmtId="0" fontId="30" fillId="5" borderId="29" xfId="0" applyFont="1" applyFill="1" applyBorder="1" applyAlignment="1">
      <alignment horizontal="center" vertical="center"/>
    </xf>
    <xf numFmtId="0" fontId="30" fillId="5" borderId="23" xfId="0" applyFont="1" applyFill="1" applyBorder="1" applyAlignment="1">
      <alignment horizontal="center" vertical="center"/>
    </xf>
    <xf numFmtId="0" fontId="31" fillId="5" borderId="29" xfId="0" applyFont="1" applyFill="1" applyBorder="1" applyAlignment="1">
      <alignment horizontal="center" vertical="center"/>
    </xf>
    <xf numFmtId="0" fontId="31" fillId="5" borderId="23" xfId="0" applyFont="1" applyFill="1" applyBorder="1" applyAlignment="1">
      <alignment horizontal="center" vertical="center"/>
    </xf>
    <xf numFmtId="4" fontId="20" fillId="5" borderId="29" xfId="0" applyNumberFormat="1" applyFont="1" applyFill="1" applyBorder="1" applyAlignment="1">
      <alignment horizontal="center" vertical="center"/>
    </xf>
    <xf numFmtId="0" fontId="19" fillId="5" borderId="23" xfId="0" applyFont="1" applyFill="1" applyBorder="1" applyAlignment="1">
      <alignment horizontal="center" vertical="center"/>
    </xf>
    <xf numFmtId="0" fontId="32" fillId="5" borderId="29" xfId="0" applyFont="1" applyFill="1" applyBorder="1" applyAlignment="1">
      <alignment horizontal="center" vertical="center"/>
    </xf>
    <xf numFmtId="0" fontId="32" fillId="5" borderId="23" xfId="0" applyFont="1" applyFill="1" applyBorder="1" applyAlignment="1">
      <alignment vertical="center"/>
    </xf>
    <xf numFmtId="0" fontId="22" fillId="0" borderId="7" xfId="0" applyFont="1" applyBorder="1" applyAlignment="1">
      <alignment horizontal="center" vertical="center" wrapText="1"/>
    </xf>
    <xf numFmtId="0" fontId="22" fillId="0" borderId="0" xfId="0" applyFont="1" applyAlignment="1">
      <alignment horizontal="center" vertical="center" wrapText="1"/>
    </xf>
    <xf numFmtId="3"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4" fontId="22" fillId="0" borderId="8" xfId="0" applyNumberFormat="1" applyFont="1" applyBorder="1" applyAlignment="1">
      <alignment horizontal="center" vertical="center" wrapText="1"/>
    </xf>
    <xf numFmtId="0" fontId="34" fillId="0" borderId="7" xfId="0" applyFont="1" applyBorder="1" applyAlignment="1">
      <alignment vertical="center" wrapText="1"/>
    </xf>
    <xf numFmtId="0" fontId="34" fillId="0" borderId="0" xfId="0" applyFont="1" applyAlignment="1">
      <alignment vertical="center" wrapText="1"/>
    </xf>
    <xf numFmtId="0" fontId="34" fillId="0" borderId="8" xfId="0" applyFont="1" applyBorder="1" applyAlignment="1">
      <alignment vertical="center" wrapText="1"/>
    </xf>
    <xf numFmtId="0" fontId="107" fillId="0" borderId="7" xfId="0" applyFont="1" applyBorder="1" applyAlignment="1">
      <alignment horizontal="center" vertical="center" wrapText="1"/>
    </xf>
    <xf numFmtId="0" fontId="107" fillId="0" borderId="0" xfId="0" applyFont="1" applyAlignment="1">
      <alignment horizontal="center" vertical="center" wrapText="1"/>
    </xf>
    <xf numFmtId="0" fontId="107" fillId="0" borderId="8" xfId="0" applyFont="1" applyBorder="1" applyAlignment="1">
      <alignment horizontal="center" vertical="center" wrapText="1"/>
    </xf>
    <xf numFmtId="0" fontId="107" fillId="0" borderId="7" xfId="0" applyFont="1" applyBorder="1" applyAlignment="1">
      <alignment horizontal="center" vertical="center"/>
    </xf>
    <xf numFmtId="0" fontId="107" fillId="0" borderId="0" xfId="0" applyFont="1" applyBorder="1" applyAlignment="1">
      <alignment horizontal="center" vertical="center"/>
    </xf>
    <xf numFmtId="0" fontId="107" fillId="0" borderId="8" xfId="0" applyFont="1" applyBorder="1" applyAlignment="1">
      <alignment horizontal="center" vertical="center"/>
    </xf>
    <xf numFmtId="169" fontId="52" fillId="5" borderId="2" xfId="0" applyNumberFormat="1" applyFont="1" applyFill="1" applyBorder="1" applyAlignment="1">
      <alignment horizontal="center" vertical="center"/>
    </xf>
    <xf numFmtId="169" fontId="52" fillId="5" borderId="12" xfId="0" applyNumberFormat="1" applyFont="1" applyFill="1" applyBorder="1" applyAlignment="1">
      <alignment horizontal="center" vertical="center"/>
    </xf>
    <xf numFmtId="169" fontId="52" fillId="5" borderId="13" xfId="0" applyNumberFormat="1" applyFont="1" applyFill="1" applyBorder="1" applyAlignment="1">
      <alignment horizontal="center" vertical="center"/>
    </xf>
    <xf numFmtId="0" fontId="22" fillId="9" borderId="25" xfId="0"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0" xfId="0" applyFont="1" applyFill="1" applyAlignment="1">
      <alignment horizontal="center" vertical="center" wrapText="1"/>
    </xf>
    <xf numFmtId="0" fontId="22" fillId="9" borderId="8" xfId="0"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94" fillId="10" borderId="25" xfId="0" applyFont="1" applyFill="1" applyBorder="1" applyAlignment="1">
      <alignment horizontal="center" vertical="center" wrapText="1"/>
    </xf>
    <xf numFmtId="0" fontId="95" fillId="0" borderId="29" xfId="0" applyFont="1" applyBorder="1" applyAlignment="1">
      <alignment vertical="center" wrapText="1"/>
    </xf>
    <xf numFmtId="0" fontId="95" fillId="0" borderId="26" xfId="0" applyFont="1" applyBorder="1" applyAlignment="1">
      <alignment vertical="center" wrapText="1"/>
    </xf>
    <xf numFmtId="0" fontId="95" fillId="0" borderId="7" xfId="0" applyFont="1" applyBorder="1" applyAlignment="1">
      <alignment vertical="center" wrapText="1"/>
    </xf>
    <xf numFmtId="0" fontId="95" fillId="0" borderId="0" xfId="0" applyFont="1" applyAlignment="1">
      <alignment vertical="center" wrapText="1"/>
    </xf>
    <xf numFmtId="0" fontId="95" fillId="0" borderId="8" xfId="0" applyFont="1" applyBorder="1" applyAlignment="1">
      <alignment vertical="center" wrapText="1"/>
    </xf>
    <xf numFmtId="0" fontId="95" fillId="0" borderId="22" xfId="0" applyFont="1" applyBorder="1" applyAlignment="1">
      <alignment vertical="center" wrapText="1"/>
    </xf>
    <xf numFmtId="0" fontId="95" fillId="0" borderId="23" xfId="0" applyFont="1" applyBorder="1" applyAlignment="1">
      <alignment vertical="center" wrapText="1"/>
    </xf>
    <xf numFmtId="0" fontId="95" fillId="0" borderId="24" xfId="0" applyFont="1" applyBorder="1" applyAlignment="1">
      <alignment vertical="center" wrapText="1"/>
    </xf>
    <xf numFmtId="0" fontId="96" fillId="11" borderId="25"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7" fillId="12" borderId="25" xfId="0" applyFont="1" applyFill="1" applyBorder="1" applyAlignment="1">
      <alignment horizontal="center" vertical="center" wrapText="1"/>
    </xf>
    <xf numFmtId="0" fontId="98" fillId="12" borderId="29" xfId="0" applyFont="1" applyFill="1" applyBorder="1" applyAlignment="1">
      <alignment horizontal="center" vertical="center" wrapText="1"/>
    </xf>
    <xf numFmtId="0" fontId="98" fillId="12" borderId="26" xfId="0" applyFont="1" applyFill="1" applyBorder="1" applyAlignment="1">
      <alignment horizontal="center" vertical="center" wrapText="1"/>
    </xf>
    <xf numFmtId="0" fontId="98" fillId="12" borderId="7" xfId="0" applyFont="1" applyFill="1" applyBorder="1" applyAlignment="1">
      <alignment horizontal="center" vertical="center" wrapText="1"/>
    </xf>
    <xf numFmtId="0" fontId="98" fillId="12" borderId="0" xfId="0" applyFont="1" applyFill="1" applyAlignment="1">
      <alignment horizontal="center" vertical="center" wrapText="1"/>
    </xf>
    <xf numFmtId="0" fontId="98" fillId="12" borderId="8" xfId="0" applyFont="1" applyFill="1" applyBorder="1" applyAlignment="1">
      <alignment horizontal="center" vertical="center" wrapText="1"/>
    </xf>
    <xf numFmtId="0" fontId="98" fillId="12" borderId="22" xfId="0" applyFont="1" applyFill="1" applyBorder="1" applyAlignment="1">
      <alignment horizontal="center" vertical="center" wrapText="1"/>
    </xf>
    <xf numFmtId="0" fontId="98" fillId="12" borderId="23" xfId="0" applyFont="1" applyFill="1" applyBorder="1" applyAlignment="1">
      <alignment horizontal="center" vertical="center" wrapText="1"/>
    </xf>
    <xf numFmtId="0" fontId="98" fillId="12" borderId="24" xfId="0" applyFont="1" applyFill="1" applyBorder="1" applyAlignment="1">
      <alignment horizontal="center" vertical="center" wrapText="1"/>
    </xf>
    <xf numFmtId="0" fontId="99" fillId="13" borderId="25" xfId="0" applyFont="1" applyFill="1" applyBorder="1" applyAlignment="1">
      <alignment horizontal="center" vertical="center" wrapText="1"/>
    </xf>
    <xf numFmtId="0" fontId="100" fillId="13" borderId="29" xfId="0" applyFont="1" applyFill="1" applyBorder="1" applyAlignment="1">
      <alignment horizontal="center" vertical="center" wrapText="1"/>
    </xf>
    <xf numFmtId="0" fontId="100" fillId="13" borderId="26" xfId="0" applyFont="1" applyFill="1" applyBorder="1" applyAlignment="1">
      <alignment horizontal="center" vertical="center" wrapText="1"/>
    </xf>
    <xf numFmtId="0" fontId="100" fillId="13" borderId="7" xfId="0" applyFont="1" applyFill="1" applyBorder="1" applyAlignment="1">
      <alignment horizontal="center" vertical="center" wrapText="1"/>
    </xf>
    <xf numFmtId="0" fontId="100" fillId="13" borderId="0" xfId="0" applyFont="1" applyFill="1" applyAlignment="1">
      <alignment horizontal="center" vertical="center" wrapText="1"/>
    </xf>
    <xf numFmtId="0" fontId="100" fillId="13" borderId="8" xfId="0" applyFont="1" applyFill="1" applyBorder="1" applyAlignment="1">
      <alignment horizontal="center" vertical="center" wrapText="1"/>
    </xf>
    <xf numFmtId="0" fontId="100" fillId="13" borderId="22" xfId="0" applyFont="1" applyFill="1" applyBorder="1" applyAlignment="1">
      <alignment horizontal="center" vertical="center" wrapText="1"/>
    </xf>
    <xf numFmtId="0" fontId="100" fillId="13" borderId="23" xfId="0" applyFont="1" applyFill="1" applyBorder="1" applyAlignment="1">
      <alignment horizontal="center" vertical="center" wrapText="1"/>
    </xf>
    <xf numFmtId="0" fontId="100" fillId="13" borderId="24" xfId="0" applyFont="1" applyFill="1" applyBorder="1" applyAlignment="1">
      <alignment horizontal="center" vertical="center" wrapText="1"/>
    </xf>
    <xf numFmtId="0" fontId="109" fillId="4" borderId="76" xfId="0" applyFont="1" applyFill="1" applyBorder="1" applyAlignment="1">
      <alignment horizontal="left" vertical="center" indent="1"/>
    </xf>
    <xf numFmtId="0" fontId="109" fillId="4" borderId="77" xfId="0" applyFont="1" applyFill="1" applyBorder="1" applyAlignment="1">
      <alignment horizontal="left" vertical="center" indent="1"/>
    </xf>
    <xf numFmtId="0" fontId="109" fillId="4" borderId="79" xfId="0" applyFont="1" applyFill="1" applyBorder="1" applyAlignment="1">
      <alignment horizontal="left" vertical="center" indent="1"/>
    </xf>
    <xf numFmtId="0" fontId="109" fillId="4" borderId="80" xfId="0" applyFont="1" applyFill="1" applyBorder="1" applyAlignment="1">
      <alignment horizontal="left" vertical="center" indent="1"/>
    </xf>
    <xf numFmtId="0" fontId="109" fillId="4" borderId="82" xfId="0" applyFont="1" applyFill="1" applyBorder="1" applyAlignment="1">
      <alignment horizontal="left" vertical="center" indent="1"/>
    </xf>
    <xf numFmtId="0" fontId="109" fillId="4" borderId="83" xfId="0" applyFont="1" applyFill="1" applyBorder="1" applyAlignment="1">
      <alignment horizontal="left" vertical="center" indent="1"/>
    </xf>
    <xf numFmtId="175" fontId="101" fillId="14" borderId="77" xfId="0" applyNumberFormat="1" applyFont="1" applyFill="1" applyBorder="1" applyAlignment="1" applyProtection="1">
      <alignment horizontal="right" vertical="center" indent="1"/>
    </xf>
    <xf numFmtId="175" fontId="101" fillId="14" borderId="78" xfId="0" applyNumberFormat="1" applyFont="1" applyFill="1" applyBorder="1" applyAlignment="1" applyProtection="1">
      <alignment horizontal="right" vertical="center" indent="1"/>
    </xf>
    <xf numFmtId="175" fontId="101" fillId="14" borderId="80" xfId="0" applyNumberFormat="1" applyFont="1" applyFill="1" applyBorder="1" applyAlignment="1" applyProtection="1">
      <alignment horizontal="right" vertical="center" indent="1"/>
    </xf>
    <xf numFmtId="175" fontId="101" fillId="14" borderId="81" xfId="0" applyNumberFormat="1" applyFont="1" applyFill="1" applyBorder="1" applyAlignment="1" applyProtection="1">
      <alignment horizontal="right" vertical="center" indent="1"/>
    </xf>
    <xf numFmtId="175" fontId="101" fillId="14" borderId="83" xfId="0" applyNumberFormat="1" applyFont="1" applyFill="1" applyBorder="1" applyAlignment="1" applyProtection="1">
      <alignment horizontal="right" vertical="center" indent="1"/>
    </xf>
    <xf numFmtId="175" fontId="101" fillId="14" borderId="84" xfId="0" applyNumberFormat="1" applyFont="1" applyFill="1" applyBorder="1" applyAlignment="1" applyProtection="1">
      <alignment horizontal="right" vertical="center" indent="1"/>
    </xf>
    <xf numFmtId="169" fontId="52" fillId="5" borderId="2" xfId="16" applyNumberFormat="1" applyFont="1" applyFill="1" applyBorder="1" applyAlignment="1">
      <alignment horizontal="center" vertical="center"/>
    </xf>
    <xf numFmtId="169" fontId="52" fillId="5" borderId="12" xfId="16" applyNumberFormat="1" applyFont="1" applyFill="1" applyBorder="1" applyAlignment="1">
      <alignment horizontal="center" vertical="center"/>
    </xf>
    <xf numFmtId="169" fontId="52" fillId="5" borderId="13" xfId="16" applyNumberFormat="1" applyFont="1" applyFill="1" applyBorder="1" applyAlignment="1">
      <alignment horizontal="center" vertical="center"/>
    </xf>
    <xf numFmtId="0" fontId="45" fillId="5" borderId="42" xfId="16" applyFont="1" applyFill="1" applyBorder="1" applyAlignment="1">
      <alignment horizontal="center" vertical="center"/>
    </xf>
    <xf numFmtId="0" fontId="45" fillId="5" borderId="47" xfId="16" applyFont="1" applyFill="1" applyBorder="1" applyAlignment="1">
      <alignment horizontal="center" vertical="center"/>
    </xf>
    <xf numFmtId="0" fontId="46" fillId="5" borderId="43" xfId="16" applyFont="1" applyFill="1" applyBorder="1" applyAlignment="1">
      <alignment horizontal="center" vertical="center"/>
    </xf>
    <xf numFmtId="0" fontId="49" fillId="5" borderId="48" xfId="16" applyFont="1" applyFill="1" applyBorder="1" applyAlignment="1">
      <alignment horizontal="center" vertical="center"/>
    </xf>
    <xf numFmtId="0" fontId="47" fillId="5" borderId="14" xfId="16" applyFont="1" applyFill="1" applyBorder="1" applyAlignment="1">
      <alignment horizontal="center" vertical="center"/>
    </xf>
    <xf numFmtId="0" fontId="51" fillId="5" borderId="15" xfId="16" applyFont="1" applyFill="1" applyBorder="1" applyAlignment="1">
      <alignment vertical="center"/>
    </xf>
    <xf numFmtId="0" fontId="48" fillId="5" borderId="44" xfId="16" applyFont="1" applyFill="1" applyBorder="1" applyAlignment="1">
      <alignment horizontal="center" vertical="center"/>
    </xf>
    <xf numFmtId="0" fontId="50" fillId="5" borderId="50" xfId="16" applyFont="1" applyFill="1" applyBorder="1" applyAlignment="1">
      <alignment horizontal="center" vertical="center"/>
    </xf>
    <xf numFmtId="0" fontId="52" fillId="5" borderId="2" xfId="16" applyFont="1" applyFill="1" applyBorder="1" applyAlignment="1">
      <alignment horizontal="center" vertical="center"/>
    </xf>
    <xf numFmtId="0" fontId="40" fillId="5" borderId="12" xfId="16" applyFont="1" applyFill="1" applyBorder="1" applyAlignment="1">
      <alignment horizontal="center" vertical="center"/>
    </xf>
    <xf numFmtId="172" fontId="52" fillId="5" borderId="2" xfId="16" applyNumberFormat="1" applyFont="1" applyFill="1" applyBorder="1" applyAlignment="1">
      <alignment horizontal="center" vertical="center"/>
    </xf>
    <xf numFmtId="172" fontId="40" fillId="5" borderId="12" xfId="16" applyNumberFormat="1" applyFont="1" applyFill="1" applyBorder="1" applyAlignment="1">
      <alignment horizontal="center" vertical="center"/>
    </xf>
    <xf numFmtId="0" fontId="25" fillId="0" borderId="0" xfId="16" applyFont="1" applyBorder="1" applyAlignment="1">
      <alignment horizontal="center"/>
    </xf>
    <xf numFmtId="0" fontId="25" fillId="0" borderId="0" xfId="0" applyFont="1" applyBorder="1" applyAlignment="1">
      <alignment horizontal="center"/>
    </xf>
    <xf numFmtId="0" fontId="45" fillId="5" borderId="88" xfId="16" applyFont="1" applyFill="1" applyBorder="1" applyAlignment="1">
      <alignment horizontal="center" vertical="center"/>
    </xf>
    <xf numFmtId="0" fontId="46" fillId="5" borderId="89" xfId="16" applyFont="1" applyFill="1" applyBorder="1" applyAlignment="1">
      <alignment horizontal="center" vertical="center"/>
    </xf>
    <xf numFmtId="172" fontId="52" fillId="5" borderId="12" xfId="16" applyNumberFormat="1" applyFont="1" applyFill="1" applyBorder="1" applyAlignment="1">
      <alignment horizontal="center" vertical="center"/>
    </xf>
    <xf numFmtId="0" fontId="48" fillId="5" borderId="90" xfId="16" applyFont="1" applyFill="1" applyBorder="1" applyAlignment="1">
      <alignment horizontal="center" vertical="center"/>
    </xf>
    <xf numFmtId="0" fontId="50" fillId="5" borderId="92" xfId="16" applyFont="1" applyFill="1" applyBorder="1" applyAlignment="1">
      <alignment horizontal="center" vertical="center"/>
    </xf>
    <xf numFmtId="0" fontId="52" fillId="5" borderId="12" xfId="16" applyFont="1" applyFill="1" applyBorder="1" applyAlignment="1">
      <alignment horizontal="center" vertical="center"/>
    </xf>
    <xf numFmtId="0" fontId="52" fillId="5" borderId="13" xfId="16" applyFont="1" applyFill="1" applyBorder="1" applyAlignment="1">
      <alignment horizontal="center" vertical="center"/>
    </xf>
    <xf numFmtId="0" fontId="52" fillId="5" borderId="2" xfId="0" applyFont="1" applyFill="1" applyBorder="1" applyAlignment="1">
      <alignment horizontal="center" vertical="center"/>
    </xf>
    <xf numFmtId="0" fontId="52" fillId="5" borderId="12" xfId="0" applyFont="1" applyFill="1" applyBorder="1" applyAlignment="1">
      <alignment horizontal="center" vertical="center"/>
    </xf>
    <xf numFmtId="0" fontId="52" fillId="5" borderId="13" xfId="0" applyFont="1" applyFill="1" applyBorder="1" applyAlignment="1">
      <alignment horizontal="center" vertical="center"/>
    </xf>
    <xf numFmtId="0" fontId="40" fillId="5" borderId="12" xfId="0" applyFont="1" applyFill="1" applyBorder="1" applyAlignment="1">
      <alignment horizontal="center" vertical="center"/>
    </xf>
    <xf numFmtId="0" fontId="86" fillId="5" borderId="2" xfId="0" applyFont="1" applyFill="1" applyBorder="1" applyAlignment="1">
      <alignment horizontal="center" vertical="center"/>
    </xf>
    <xf numFmtId="0" fontId="86" fillId="5" borderId="12" xfId="0" applyFont="1" applyFill="1" applyBorder="1" applyAlignment="1">
      <alignment horizontal="center" vertical="center"/>
    </xf>
    <xf numFmtId="0" fontId="86" fillId="5" borderId="13"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167" fontId="105" fillId="5" borderId="33" xfId="0" applyNumberFormat="1" applyFont="1" applyFill="1" applyBorder="1" applyAlignment="1">
      <alignment horizontal="left" vertical="center" indent="1"/>
    </xf>
    <xf numFmtId="0" fontId="105" fillId="5" borderId="16" xfId="0" applyFont="1" applyFill="1" applyBorder="1" applyAlignment="1">
      <alignment horizontal="left" vertical="center" indent="1"/>
    </xf>
    <xf numFmtId="167" fontId="105" fillId="5" borderId="30" xfId="0" applyNumberFormat="1" applyFont="1" applyFill="1" applyBorder="1" applyAlignment="1">
      <alignment horizontal="left" vertical="center" indent="1"/>
    </xf>
    <xf numFmtId="167" fontId="105" fillId="5" borderId="31" xfId="0" applyNumberFormat="1" applyFont="1" applyFill="1" applyBorder="1" applyAlignment="1">
      <alignment horizontal="left" vertical="center" indent="1"/>
    </xf>
    <xf numFmtId="167" fontId="105" fillId="5" borderId="32" xfId="0" applyNumberFormat="1" applyFont="1" applyFill="1" applyBorder="1" applyAlignment="1">
      <alignment horizontal="left" vertical="center" indent="1"/>
    </xf>
    <xf numFmtId="0" fontId="105" fillId="5" borderId="94" xfId="0" applyFont="1" applyFill="1" applyBorder="1" applyAlignment="1">
      <alignment horizontal="left" vertical="center" indent="1"/>
    </xf>
    <xf numFmtId="167" fontId="105" fillId="5" borderId="95" xfId="0" applyNumberFormat="1" applyFont="1" applyFill="1" applyBorder="1" applyAlignment="1">
      <alignment horizontal="left" vertical="center" indent="1"/>
    </xf>
    <xf numFmtId="0" fontId="105" fillId="5" borderId="96" xfId="0" applyFont="1" applyFill="1" applyBorder="1" applyAlignment="1">
      <alignment horizontal="left" vertical="center" indent="1"/>
    </xf>
    <xf numFmtId="167" fontId="106" fillId="5" borderId="35" xfId="0" quotePrefix="1" applyNumberFormat="1" applyFont="1" applyFill="1" applyBorder="1" applyAlignment="1">
      <alignment horizontal="left" vertical="center" indent="1"/>
    </xf>
    <xf numFmtId="0" fontId="106" fillId="5" borderId="36" xfId="0" applyFont="1" applyFill="1" applyBorder="1" applyAlignment="1">
      <alignment horizontal="left" vertical="center" indent="1"/>
    </xf>
  </cellXfs>
  <cellStyles count="171">
    <cellStyle name="Comma 2" xfId="20"/>
    <cellStyle name="Comma 2 2" xfId="22"/>
    <cellStyle name="Comma 2 2 2" xfId="30"/>
    <cellStyle name="Comma 2 2 2 2" xfId="47"/>
    <cellStyle name="Comma 2 2 2 2 2" xfId="90"/>
    <cellStyle name="Comma 2 2 2 2 2 2" xfId="156"/>
    <cellStyle name="Comma 2 2 2 2 3" xfId="118"/>
    <cellStyle name="Comma 2 2 2 3" xfId="64"/>
    <cellStyle name="Comma 2 2 2 3 2" xfId="132"/>
    <cellStyle name="Comma 2 2 2 4" xfId="76"/>
    <cellStyle name="Comma 2 2 2 4 2" xfId="144"/>
    <cellStyle name="Comma 2 2 2 5" xfId="107"/>
    <cellStyle name="Comma 2 2 3" xfId="42"/>
    <cellStyle name="Comma 2 2 3 2" xfId="85"/>
    <cellStyle name="Comma 2 2 3 2 2" xfId="152"/>
    <cellStyle name="Comma 2 2 3 3" xfId="114"/>
    <cellStyle name="Comma 2 2 4" xfId="60"/>
    <cellStyle name="Comma 2 2 4 2" xfId="128"/>
    <cellStyle name="Comma 2 2 5" xfId="72"/>
    <cellStyle name="Comma 2 2 5 2" xfId="140"/>
    <cellStyle name="Comma 2 2 6" xfId="103"/>
    <cellStyle name="Comma 2 3" xfId="28"/>
    <cellStyle name="Comma 2 3 2" xfId="45"/>
    <cellStyle name="Comma 2 3 2 2" xfId="88"/>
    <cellStyle name="Comma 2 3 2 2 2" xfId="154"/>
    <cellStyle name="Comma 2 3 2 3" xfId="116"/>
    <cellStyle name="Comma 2 3 3" xfId="62"/>
    <cellStyle name="Comma 2 3 3 2" xfId="130"/>
    <cellStyle name="Comma 2 3 4" xfId="74"/>
    <cellStyle name="Comma 2 3 4 2" xfId="142"/>
    <cellStyle name="Comma 2 3 5" xfId="105"/>
    <cellStyle name="Comma 2 4" xfId="40"/>
    <cellStyle name="Comma 2 4 2" xfId="83"/>
    <cellStyle name="Comma 2 4 2 2" xfId="150"/>
    <cellStyle name="Comma 2 4 3" xfId="112"/>
    <cellStyle name="Comma 2 5" xfId="58"/>
    <cellStyle name="Comma 2 5 2" xfId="126"/>
    <cellStyle name="Comma 2 6" xfId="70"/>
    <cellStyle name="Comma 2 6 2" xfId="138"/>
    <cellStyle name="Comma 2 7" xfId="101"/>
    <cellStyle name="Comma 3" xfId="23"/>
    <cellStyle name="Comma 4" xfId="53"/>
    <cellStyle name="Comma 4 2" xfId="96"/>
    <cellStyle name="Comma 4 2 2" xfId="159"/>
    <cellStyle name="Comma 4 3" xfId="121"/>
    <cellStyle name="Comma 5" xfId="79"/>
    <cellStyle name="Comma 5 2" xfId="147"/>
    <cellStyle name="Comma0" xfId="1"/>
    <cellStyle name="Currency 2" xfId="18"/>
    <cellStyle name="Currency 2 2" xfId="21"/>
    <cellStyle name="Currency 2 2 2" xfId="29"/>
    <cellStyle name="Currency 2 2 2 2" xfId="46"/>
    <cellStyle name="Currency 2 2 2 2 2" xfId="89"/>
    <cellStyle name="Currency 2 2 2 2 2 2" xfId="155"/>
    <cellStyle name="Currency 2 2 2 2 3" xfId="117"/>
    <cellStyle name="Currency 2 2 2 3" xfId="63"/>
    <cellStyle name="Currency 2 2 2 3 2" xfId="131"/>
    <cellStyle name="Currency 2 2 2 4" xfId="75"/>
    <cellStyle name="Currency 2 2 2 4 2" xfId="143"/>
    <cellStyle name="Currency 2 2 2 5" xfId="106"/>
    <cellStyle name="Currency 2 2 3" xfId="41"/>
    <cellStyle name="Currency 2 2 3 2" xfId="84"/>
    <cellStyle name="Currency 2 2 3 2 2" xfId="151"/>
    <cellStyle name="Currency 2 2 3 3" xfId="113"/>
    <cellStyle name="Currency 2 2 4" xfId="59"/>
    <cellStyle name="Currency 2 2 4 2" xfId="127"/>
    <cellStyle name="Currency 2 2 5" xfId="71"/>
    <cellStyle name="Currency 2 2 5 2" xfId="139"/>
    <cellStyle name="Currency 2 2 6" xfId="102"/>
    <cellStyle name="Currency 2 3" xfId="27"/>
    <cellStyle name="Currency 2 3 2" xfId="44"/>
    <cellStyle name="Currency 2 3 2 2" xfId="87"/>
    <cellStyle name="Currency 2 3 2 2 2" xfId="153"/>
    <cellStyle name="Currency 2 3 2 3" xfId="115"/>
    <cellStyle name="Currency 2 3 3" xfId="61"/>
    <cellStyle name="Currency 2 3 3 2" xfId="129"/>
    <cellStyle name="Currency 2 3 4" xfId="73"/>
    <cellStyle name="Currency 2 3 4 2" xfId="141"/>
    <cellStyle name="Currency 2 3 5" xfId="104"/>
    <cellStyle name="Currency 2 4" xfId="39"/>
    <cellStyle name="Currency 2 4 2" xfId="82"/>
    <cellStyle name="Currency 2 4 2 2" xfId="149"/>
    <cellStyle name="Currency 2 4 3" xfId="111"/>
    <cellStyle name="Currency 2 5" xfId="57"/>
    <cellStyle name="Currency 2 5 2" xfId="125"/>
    <cellStyle name="Currency 2 6" xfId="69"/>
    <cellStyle name="Currency 2 6 2" xfId="137"/>
    <cellStyle name="Currency 2 7" xfId="100"/>
    <cellStyle name="Currency 3" xfId="31"/>
    <cellStyle name="Currency 3 2" xfId="48"/>
    <cellStyle name="Currency 3 2 2" xfId="91"/>
    <cellStyle name="Currency 3 2 2 2" xfId="157"/>
    <cellStyle name="Currency 3 2 3" xfId="119"/>
    <cellStyle name="Currency 3 3" xfId="65"/>
    <cellStyle name="Currency 3 3 2" xfId="133"/>
    <cellStyle name="Currency 3 4" xfId="77"/>
    <cellStyle name="Currency 3 4 2" xfId="145"/>
    <cellStyle name="Currency 3 5" xfId="108"/>
    <cellStyle name="Currency 4" xfId="163"/>
    <cellStyle name="Currency 5" xfId="168"/>
    <cellStyle name="Currency 6" xfId="169"/>
    <cellStyle name="Currency0" xfId="2"/>
    <cellStyle name="Date" xfId="3"/>
    <cellStyle name="F4" xfId="4"/>
    <cellStyle name="F6" xfId="5"/>
    <cellStyle name="F8" xfId="6"/>
    <cellStyle name="Fixed" xfId="7"/>
    <cellStyle name="George1" xfId="8"/>
    <cellStyle name="Heading 1" xfId="9" builtinId="16" customBuiltin="1"/>
    <cellStyle name="Heading 2" xfId="10" builtinId="17" customBuiltin="1"/>
    <cellStyle name="HEADING1" xfId="11"/>
    <cellStyle name="HEADING2" xfId="12"/>
    <cellStyle name="Hyperlink" xfId="165" builtinId="8"/>
    <cellStyle name="Normal" xfId="0" builtinId="0"/>
    <cellStyle name="Normal 2" xfId="16"/>
    <cellStyle name="Normal 3" xfId="17"/>
    <cellStyle name="Normal 3 2" xfId="24"/>
    <cellStyle name="Normal 4" xfId="25"/>
    <cellStyle name="Normal 5" xfId="32"/>
    <cellStyle name="Normal 6" xfId="36"/>
    <cellStyle name="Normal 6 2" xfId="54"/>
    <cellStyle name="Normal 6 2 2" xfId="68"/>
    <cellStyle name="Normal 6 2 2 2" xfId="136"/>
    <cellStyle name="Normal 6 2 3" xfId="97"/>
    <cellStyle name="Normal 6 2 3 2" xfId="160"/>
    <cellStyle name="Normal 6 2 4" xfId="122"/>
    <cellStyle name="Normal 6 3" xfId="37"/>
    <cellStyle name="Normal 6 3 2" xfId="56"/>
    <cellStyle name="Normal 6 3 2 2" xfId="99"/>
    <cellStyle name="Normal 6 3 2 2 2" xfId="162"/>
    <cellStyle name="Normal 6 3 2 3" xfId="124"/>
    <cellStyle name="Normal 6 3 3" xfId="55"/>
    <cellStyle name="Normal 6 3 3 2" xfId="98"/>
    <cellStyle name="Normal 6 3 3 2 2" xfId="161"/>
    <cellStyle name="Normal 6 3 3 3" xfId="123"/>
    <cellStyle name="Normal 6 3 4" xfId="67"/>
    <cellStyle name="Normal 6 3 4 2" xfId="135"/>
    <cellStyle name="Normal 6 3 5" xfId="80"/>
    <cellStyle name="Normal 6 3 5 2" xfId="148"/>
    <cellStyle name="Normal 6 3 6" xfId="110"/>
    <cellStyle name="Normal 6 4" xfId="52"/>
    <cellStyle name="Normal 6 4 2" xfId="95"/>
    <cellStyle name="Normal 6 4 2 2" xfId="158"/>
    <cellStyle name="Normal 6 4 3" xfId="120"/>
    <cellStyle name="Normal 6 5" xfId="66"/>
    <cellStyle name="Normal 6 5 2" xfId="134"/>
    <cellStyle name="Normal 6 6" xfId="78"/>
    <cellStyle name="Normal 6 6 2" xfId="146"/>
    <cellStyle name="Normal 6 7" xfId="109"/>
    <cellStyle name="Normal 7" xfId="167"/>
    <cellStyle name="Normal_Sewer &amp; Toilets in Ipelegeng Proper &amp; X2 -  Tender" xfId="170"/>
    <cellStyle name="Normal_Sewer &amp; Toilets in Reagile X3 - Eredeti Tender" xfId="13"/>
    <cellStyle name="Normal_Tswelelang Roads &amp; Stormwater - Tender" xfId="164"/>
    <cellStyle name="Page Number" xfId="14"/>
    <cellStyle name="Percent" xfId="166" builtinId="5"/>
    <cellStyle name="Percent 2" xfId="19"/>
    <cellStyle name="Total" xfId="15" builtinId="25" customBuiltin="1"/>
    <cellStyle name="Total 2" xfId="26"/>
    <cellStyle name="Total 2 2" xfId="43"/>
    <cellStyle name="Total 2 2 2" xfId="86"/>
    <cellStyle name="Total 3" xfId="34"/>
    <cellStyle name="Total 3 2" xfId="50"/>
    <cellStyle name="Total 3 2 2" xfId="93"/>
    <cellStyle name="Total 4" xfId="33"/>
    <cellStyle name="Total 4 2" xfId="49"/>
    <cellStyle name="Total 4 2 2" xfId="92"/>
    <cellStyle name="Total 5" xfId="35"/>
    <cellStyle name="Total 5 2" xfId="51"/>
    <cellStyle name="Total 5 2 2" xfId="94"/>
    <cellStyle name="Total 6" xfId="38"/>
    <cellStyle name="Total 6 2" xfId="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D9DAC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FDF0CD"/>
      <rgbColor rgb="00FF99CC"/>
      <rgbColor rgb="00FFE3FB"/>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99FF33"/>
      <color rgb="FFCC6600"/>
      <color rgb="FF800080"/>
      <color rgb="FF800000"/>
      <color rgb="FF009999"/>
      <color rgb="FFCC66FF"/>
      <color rgb="FFFF6699"/>
      <color rgb="FF0099CC"/>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32107</xdr:colOff>
      <xdr:row>40</xdr:row>
      <xdr:rowOff>10702</xdr:rowOff>
    </xdr:from>
    <xdr:to>
      <xdr:col>1</xdr:col>
      <xdr:colOff>460732</xdr:colOff>
      <xdr:row>41</xdr:row>
      <xdr:rowOff>125002</xdr:rowOff>
    </xdr:to>
    <xdr:sp macro="" textlink="">
      <xdr:nvSpPr>
        <xdr:cNvPr id="15" name="Rectangle 14">
          <a:extLst>
            <a:ext uri="{FF2B5EF4-FFF2-40B4-BE49-F238E27FC236}">
              <a16:creationId xmlns:a16="http://schemas.microsoft.com/office/drawing/2014/main" id="{2C0CE898-2E26-451E-B5A9-3BA2B334F616}"/>
            </a:ext>
          </a:extLst>
        </xdr:cNvPr>
        <xdr:cNvSpPr/>
      </xdr:nvSpPr>
      <xdr:spPr bwMode="auto">
        <a:xfrm>
          <a:off x="32107" y="13335000"/>
          <a:ext cx="1081462" cy="30694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6</xdr:col>
      <xdr:colOff>1439466</xdr:colOff>
      <xdr:row>40</xdr:row>
      <xdr:rowOff>15875</xdr:rowOff>
    </xdr:from>
    <xdr:to>
      <xdr:col>6</xdr:col>
      <xdr:colOff>2512616</xdr:colOff>
      <xdr:row>41</xdr:row>
      <xdr:rowOff>130175</xdr:rowOff>
    </xdr:to>
    <xdr:sp macro="" textlink="">
      <xdr:nvSpPr>
        <xdr:cNvPr id="16" name="Rectangle 15">
          <a:extLst>
            <a:ext uri="{FF2B5EF4-FFF2-40B4-BE49-F238E27FC236}">
              <a16:creationId xmlns:a16="http://schemas.microsoft.com/office/drawing/2014/main" id="{2D3699E8-B542-48CC-B711-58B43B4191CB}"/>
            </a:ext>
          </a:extLst>
        </xdr:cNvPr>
        <xdr:cNvSpPr/>
      </xdr:nvSpPr>
      <xdr:spPr bwMode="auto">
        <a:xfrm>
          <a:off x="8138716" y="13382625"/>
          <a:ext cx="1073150" cy="30480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40</xdr:row>
      <xdr:rowOff>0</xdr:rowOff>
    </xdr:from>
    <xdr:to>
      <xdr:col>2</xdr:col>
      <xdr:colOff>1352550</xdr:colOff>
      <xdr:row>41</xdr:row>
      <xdr:rowOff>114300</xdr:rowOff>
    </xdr:to>
    <xdr:sp macro="" textlink="">
      <xdr:nvSpPr>
        <xdr:cNvPr id="17" name="Rectangle 16">
          <a:extLst>
            <a:ext uri="{FF2B5EF4-FFF2-40B4-BE49-F238E27FC236}">
              <a16:creationId xmlns:a16="http://schemas.microsoft.com/office/drawing/2014/main" id="{2F0FB6D9-6C5E-4F30-AEBB-D7723EB1BD75}"/>
            </a:ext>
          </a:extLst>
        </xdr:cNvPr>
        <xdr:cNvSpPr/>
      </xdr:nvSpPr>
      <xdr:spPr bwMode="auto">
        <a:xfrm>
          <a:off x="1611630" y="13611225"/>
          <a:ext cx="1070610" cy="30480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40</xdr:row>
      <xdr:rowOff>9525</xdr:rowOff>
    </xdr:from>
    <xdr:to>
      <xdr:col>2</xdr:col>
      <xdr:colOff>2914650</xdr:colOff>
      <xdr:row>41</xdr:row>
      <xdr:rowOff>123825</xdr:rowOff>
    </xdr:to>
    <xdr:sp macro="" textlink="">
      <xdr:nvSpPr>
        <xdr:cNvPr id="18" name="Rectangle 17">
          <a:extLst>
            <a:ext uri="{FF2B5EF4-FFF2-40B4-BE49-F238E27FC236}">
              <a16:creationId xmlns:a16="http://schemas.microsoft.com/office/drawing/2014/main" id="{2B97873E-AE96-4408-8803-0D59DA3C46F4}"/>
            </a:ext>
          </a:extLst>
        </xdr:cNvPr>
        <xdr:cNvSpPr/>
      </xdr:nvSpPr>
      <xdr:spPr bwMode="auto">
        <a:xfrm>
          <a:off x="3173730" y="13622655"/>
          <a:ext cx="1070610" cy="30480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31571</xdr:colOff>
      <xdr:row>40</xdr:row>
      <xdr:rowOff>9525</xdr:rowOff>
    </xdr:from>
    <xdr:to>
      <xdr:col>5</xdr:col>
      <xdr:colOff>53510</xdr:colOff>
      <xdr:row>41</xdr:row>
      <xdr:rowOff>123825</xdr:rowOff>
    </xdr:to>
    <xdr:sp macro="" textlink="">
      <xdr:nvSpPr>
        <xdr:cNvPr id="19" name="Rectangle 18">
          <a:extLst>
            <a:ext uri="{FF2B5EF4-FFF2-40B4-BE49-F238E27FC236}">
              <a16:creationId xmlns:a16="http://schemas.microsoft.com/office/drawing/2014/main" id="{5A52969B-66CB-4209-A401-0335872F3817}"/>
            </a:ext>
          </a:extLst>
        </xdr:cNvPr>
        <xdr:cNvSpPr/>
      </xdr:nvSpPr>
      <xdr:spPr bwMode="auto">
        <a:xfrm>
          <a:off x="4922498" y="13333823"/>
          <a:ext cx="1049355" cy="30694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527086</xdr:colOff>
      <xdr:row>40</xdr:row>
      <xdr:rowOff>0</xdr:rowOff>
    </xdr:from>
    <xdr:to>
      <xdr:col>6</xdr:col>
      <xdr:colOff>831566</xdr:colOff>
      <xdr:row>41</xdr:row>
      <xdr:rowOff>114300</xdr:rowOff>
    </xdr:to>
    <xdr:sp macro="" textlink="">
      <xdr:nvSpPr>
        <xdr:cNvPr id="20" name="Rectangle 19">
          <a:extLst>
            <a:ext uri="{FF2B5EF4-FFF2-40B4-BE49-F238E27FC236}">
              <a16:creationId xmlns:a16="http://schemas.microsoft.com/office/drawing/2014/main" id="{C6FB279A-0F01-471D-B339-3E0DD42BE338}"/>
            </a:ext>
          </a:extLst>
        </xdr:cNvPr>
        <xdr:cNvSpPr/>
      </xdr:nvSpPr>
      <xdr:spPr bwMode="auto">
        <a:xfrm>
          <a:off x="6445429" y="13324298"/>
          <a:ext cx="1075041" cy="306940"/>
        </a:xfrm>
        <a:prstGeom prst="rect">
          <a:avLst/>
        </a:prstGeom>
        <a:ln>
          <a:solidFill>
            <a:schemeClr val="tx2"/>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42</xdr:row>
      <xdr:rowOff>0</xdr:rowOff>
    </xdr:from>
    <xdr:to>
      <xdr:col>1</xdr:col>
      <xdr:colOff>447675</xdr:colOff>
      <xdr:row>42</xdr:row>
      <xdr:rowOff>114300</xdr:rowOff>
    </xdr:to>
    <xdr:sp macro="" textlink="">
      <xdr:nvSpPr>
        <xdr:cNvPr id="21" name="Rectangle 20">
          <a:extLst>
            <a:ext uri="{FF2B5EF4-FFF2-40B4-BE49-F238E27FC236}">
              <a16:creationId xmlns:a16="http://schemas.microsoft.com/office/drawing/2014/main" id="{33B14B79-653D-49F4-9232-4E67D822A0DC}"/>
            </a:ext>
          </a:extLst>
        </xdr:cNvPr>
        <xdr:cNvSpPr/>
      </xdr:nvSpPr>
      <xdr:spPr bwMode="auto">
        <a:xfrm>
          <a:off x="26670" y="13992225"/>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3</xdr:col>
      <xdr:colOff>114835</xdr:colOff>
      <xdr:row>42</xdr:row>
      <xdr:rowOff>21404</xdr:rowOff>
    </xdr:from>
    <xdr:to>
      <xdr:col>5</xdr:col>
      <xdr:colOff>53511</xdr:colOff>
      <xdr:row>42</xdr:row>
      <xdr:rowOff>104775</xdr:rowOff>
    </xdr:to>
    <xdr:sp macro="" textlink="">
      <xdr:nvSpPr>
        <xdr:cNvPr id="22" name="Rectangle 21">
          <a:extLst>
            <a:ext uri="{FF2B5EF4-FFF2-40B4-BE49-F238E27FC236}">
              <a16:creationId xmlns:a16="http://schemas.microsoft.com/office/drawing/2014/main" id="{98DC3FA9-E65C-467C-AC94-93612AF43E27}"/>
            </a:ext>
          </a:extLst>
        </xdr:cNvPr>
        <xdr:cNvSpPr/>
      </xdr:nvSpPr>
      <xdr:spPr bwMode="auto">
        <a:xfrm>
          <a:off x="5005762" y="13730983"/>
          <a:ext cx="966092" cy="8337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42</xdr:row>
      <xdr:rowOff>0</xdr:rowOff>
    </xdr:from>
    <xdr:to>
      <xdr:col>2</xdr:col>
      <xdr:colOff>1352550</xdr:colOff>
      <xdr:row>42</xdr:row>
      <xdr:rowOff>123825</xdr:rowOff>
    </xdr:to>
    <xdr:sp macro="" textlink="">
      <xdr:nvSpPr>
        <xdr:cNvPr id="23" name="Rectangle 22">
          <a:extLst>
            <a:ext uri="{FF2B5EF4-FFF2-40B4-BE49-F238E27FC236}">
              <a16:creationId xmlns:a16="http://schemas.microsoft.com/office/drawing/2014/main" id="{CCA96FB0-373F-4073-A7A2-B0B02AA6EC96}"/>
            </a:ext>
          </a:extLst>
        </xdr:cNvPr>
        <xdr:cNvSpPr/>
      </xdr:nvSpPr>
      <xdr:spPr bwMode="auto">
        <a:xfrm>
          <a:off x="1615440" y="139922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5</xdr:col>
      <xdr:colOff>441468</xdr:colOff>
      <xdr:row>42</xdr:row>
      <xdr:rowOff>0</xdr:rowOff>
    </xdr:from>
    <xdr:to>
      <xdr:col>6</xdr:col>
      <xdr:colOff>736423</xdr:colOff>
      <xdr:row>42</xdr:row>
      <xdr:rowOff>123825</xdr:rowOff>
    </xdr:to>
    <xdr:sp macro="" textlink="">
      <xdr:nvSpPr>
        <xdr:cNvPr id="24" name="Rectangle 23">
          <a:extLst>
            <a:ext uri="{FF2B5EF4-FFF2-40B4-BE49-F238E27FC236}">
              <a16:creationId xmlns:a16="http://schemas.microsoft.com/office/drawing/2014/main" id="{4953C64E-B741-4FBF-8E0B-6EA5818A4590}"/>
            </a:ext>
          </a:extLst>
        </xdr:cNvPr>
        <xdr:cNvSpPr/>
      </xdr:nvSpPr>
      <xdr:spPr bwMode="auto">
        <a:xfrm>
          <a:off x="6359811" y="13709579"/>
          <a:ext cx="1065516"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42</xdr:row>
      <xdr:rowOff>0</xdr:rowOff>
    </xdr:from>
    <xdr:to>
      <xdr:col>2</xdr:col>
      <xdr:colOff>2914650</xdr:colOff>
      <xdr:row>42</xdr:row>
      <xdr:rowOff>123825</xdr:rowOff>
    </xdr:to>
    <xdr:sp macro="" textlink="">
      <xdr:nvSpPr>
        <xdr:cNvPr id="25" name="Rectangle 24">
          <a:extLst>
            <a:ext uri="{FF2B5EF4-FFF2-40B4-BE49-F238E27FC236}">
              <a16:creationId xmlns:a16="http://schemas.microsoft.com/office/drawing/2014/main" id="{7B55FD01-1036-4856-9590-F322655FF7E7}"/>
            </a:ext>
          </a:extLst>
        </xdr:cNvPr>
        <xdr:cNvSpPr/>
      </xdr:nvSpPr>
      <xdr:spPr bwMode="auto">
        <a:xfrm>
          <a:off x="3177540" y="139922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6</xdr:col>
      <xdr:colOff>1471881</xdr:colOff>
      <xdr:row>42</xdr:row>
      <xdr:rowOff>0</xdr:rowOff>
    </xdr:from>
    <xdr:to>
      <xdr:col>6</xdr:col>
      <xdr:colOff>2528192</xdr:colOff>
      <xdr:row>42</xdr:row>
      <xdr:rowOff>123825</xdr:rowOff>
    </xdr:to>
    <xdr:sp macro="" textlink="">
      <xdr:nvSpPr>
        <xdr:cNvPr id="26" name="Rectangle 25">
          <a:extLst>
            <a:ext uri="{FF2B5EF4-FFF2-40B4-BE49-F238E27FC236}">
              <a16:creationId xmlns:a16="http://schemas.microsoft.com/office/drawing/2014/main" id="{6A8E6E5E-FD4C-4B78-8782-B872DDBA96F5}"/>
            </a:ext>
          </a:extLst>
        </xdr:cNvPr>
        <xdr:cNvSpPr/>
      </xdr:nvSpPr>
      <xdr:spPr bwMode="auto">
        <a:xfrm>
          <a:off x="8160785" y="13709579"/>
          <a:ext cx="1056311"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editAs="oneCell">
    <xdr:from>
      <xdr:col>0</xdr:col>
      <xdr:colOff>161925</xdr:colOff>
      <xdr:row>6</xdr:row>
      <xdr:rowOff>59055</xdr:rowOff>
    </xdr:from>
    <xdr:to>
      <xdr:col>2</xdr:col>
      <xdr:colOff>1196447</xdr:colOff>
      <xdr:row>11</xdr:row>
      <xdr:rowOff>78740</xdr:rowOff>
    </xdr:to>
    <xdr:pic>
      <xdr:nvPicPr>
        <xdr:cNvPr id="27" name="Picture 26">
          <a:extLst>
            <a:ext uri="{FF2B5EF4-FFF2-40B4-BE49-F238E27FC236}">
              <a16:creationId xmlns:a16="http://schemas.microsoft.com/office/drawing/2014/main" id="{A0C2C5FB-FC9E-4B29-A4BF-07740AF284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1925" y="1449705"/>
          <a:ext cx="2362307" cy="1299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974498</xdr:colOff>
      <xdr:row>6</xdr:row>
      <xdr:rowOff>131081</xdr:rowOff>
    </xdr:from>
    <xdr:to>
      <xdr:col>6</xdr:col>
      <xdr:colOff>2039333</xdr:colOff>
      <xdr:row>10</xdr:row>
      <xdr:rowOff>247229</xdr:rowOff>
    </xdr:to>
    <xdr:pic>
      <xdr:nvPicPr>
        <xdr:cNvPr id="3" name="Picture 2">
          <a:extLst>
            <a:ext uri="{FF2B5EF4-FFF2-40B4-BE49-F238E27FC236}">
              <a16:creationId xmlns:a16="http://schemas.microsoft.com/office/drawing/2014/main" id="{2894CF72-EEE1-4DCC-86BD-EDBE94A6C2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3936" y="2335744"/>
          <a:ext cx="1064835" cy="10976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73</xdr:row>
      <xdr:rowOff>0</xdr:rowOff>
    </xdr:from>
    <xdr:to>
      <xdr:col>1</xdr:col>
      <xdr:colOff>495300</xdr:colOff>
      <xdr:row>74</xdr:row>
      <xdr:rowOff>114300</xdr:rowOff>
    </xdr:to>
    <xdr:sp macro="" textlink="">
      <xdr:nvSpPr>
        <xdr:cNvPr id="2" name="Rectangle 1">
          <a:extLst>
            <a:ext uri="{FF2B5EF4-FFF2-40B4-BE49-F238E27FC236}">
              <a16:creationId xmlns:a16="http://schemas.microsoft.com/office/drawing/2014/main" id="{92187812-6EC5-46EA-B2C5-6084A8B5B073}"/>
            </a:ext>
          </a:extLst>
        </xdr:cNvPr>
        <xdr:cNvSpPr/>
      </xdr:nvSpPr>
      <xdr:spPr bwMode="auto">
        <a:xfrm>
          <a:off x="64770" y="20707350"/>
          <a:ext cx="1106805"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651529</xdr:colOff>
      <xdr:row>73</xdr:row>
      <xdr:rowOff>54806</xdr:rowOff>
    </xdr:from>
    <xdr:to>
      <xdr:col>5</xdr:col>
      <xdr:colOff>927002</xdr:colOff>
      <xdr:row>74</xdr:row>
      <xdr:rowOff>169106</xdr:rowOff>
    </xdr:to>
    <xdr:sp macro="" textlink="">
      <xdr:nvSpPr>
        <xdr:cNvPr id="3" name="Rectangle 2">
          <a:extLst>
            <a:ext uri="{FF2B5EF4-FFF2-40B4-BE49-F238E27FC236}">
              <a16:creationId xmlns:a16="http://schemas.microsoft.com/office/drawing/2014/main" id="{D584D99E-63E1-4CBD-988A-11C99F5743E6}"/>
            </a:ext>
          </a:extLst>
        </xdr:cNvPr>
        <xdr:cNvSpPr/>
      </xdr:nvSpPr>
      <xdr:spPr bwMode="auto">
        <a:xfrm>
          <a:off x="7349509" y="20765966"/>
          <a:ext cx="1248928"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73</xdr:row>
      <xdr:rowOff>16852</xdr:rowOff>
    </xdr:from>
    <xdr:to>
      <xdr:col>1</xdr:col>
      <xdr:colOff>1727249</xdr:colOff>
      <xdr:row>74</xdr:row>
      <xdr:rowOff>131152</xdr:rowOff>
    </xdr:to>
    <xdr:sp macro="" textlink="">
      <xdr:nvSpPr>
        <xdr:cNvPr id="4" name="Rectangle 3">
          <a:extLst>
            <a:ext uri="{FF2B5EF4-FFF2-40B4-BE49-F238E27FC236}">
              <a16:creationId xmlns:a16="http://schemas.microsoft.com/office/drawing/2014/main" id="{1DA64F78-6A62-4F0B-BC3E-EEF7E457C0DE}"/>
            </a:ext>
          </a:extLst>
        </xdr:cNvPr>
        <xdr:cNvSpPr/>
      </xdr:nvSpPr>
      <xdr:spPr bwMode="auto">
        <a:xfrm>
          <a:off x="1340827" y="20728012"/>
          <a:ext cx="106650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3376781</xdr:colOff>
      <xdr:row>73</xdr:row>
      <xdr:rowOff>26084</xdr:rowOff>
    </xdr:from>
    <xdr:to>
      <xdr:col>1</xdr:col>
      <xdr:colOff>4650442</xdr:colOff>
      <xdr:row>74</xdr:row>
      <xdr:rowOff>140384</xdr:rowOff>
    </xdr:to>
    <xdr:sp macro="" textlink="">
      <xdr:nvSpPr>
        <xdr:cNvPr id="5" name="Rectangle 4">
          <a:extLst>
            <a:ext uri="{FF2B5EF4-FFF2-40B4-BE49-F238E27FC236}">
              <a16:creationId xmlns:a16="http://schemas.microsoft.com/office/drawing/2014/main" id="{3AC1DF59-7B7C-4E99-B21F-EEC15A746A36}"/>
            </a:ext>
          </a:extLst>
        </xdr:cNvPr>
        <xdr:cNvSpPr/>
      </xdr:nvSpPr>
      <xdr:spPr bwMode="auto">
        <a:xfrm>
          <a:off x="4093957" y="14145496"/>
          <a:ext cx="1273661"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73</xdr:row>
      <xdr:rowOff>21981</xdr:rowOff>
    </xdr:from>
    <xdr:to>
      <xdr:col>1</xdr:col>
      <xdr:colOff>3103097</xdr:colOff>
      <xdr:row>74</xdr:row>
      <xdr:rowOff>136281</xdr:rowOff>
    </xdr:to>
    <xdr:sp macro="" textlink="">
      <xdr:nvSpPr>
        <xdr:cNvPr id="6" name="Rectangle 5">
          <a:extLst>
            <a:ext uri="{FF2B5EF4-FFF2-40B4-BE49-F238E27FC236}">
              <a16:creationId xmlns:a16="http://schemas.microsoft.com/office/drawing/2014/main" id="{A975D488-43A5-407B-B58A-BC6217A8D042}"/>
            </a:ext>
          </a:extLst>
        </xdr:cNvPr>
        <xdr:cNvSpPr/>
      </xdr:nvSpPr>
      <xdr:spPr bwMode="auto">
        <a:xfrm flipH="1">
          <a:off x="2636373" y="20725521"/>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0</xdr:colOff>
      <xdr:row>73</xdr:row>
      <xdr:rowOff>48064</xdr:rowOff>
    </xdr:from>
    <xdr:to>
      <xdr:col>4</xdr:col>
      <xdr:colOff>381002</xdr:colOff>
      <xdr:row>74</xdr:row>
      <xdr:rowOff>162364</xdr:rowOff>
    </xdr:to>
    <xdr:sp macro="" textlink="">
      <xdr:nvSpPr>
        <xdr:cNvPr id="7" name="Rectangle 6">
          <a:extLst>
            <a:ext uri="{FF2B5EF4-FFF2-40B4-BE49-F238E27FC236}">
              <a16:creationId xmlns:a16="http://schemas.microsoft.com/office/drawing/2014/main" id="{A0E514F7-F3DA-40C7-B075-48FFFC676F28}"/>
            </a:ext>
          </a:extLst>
        </xdr:cNvPr>
        <xdr:cNvSpPr/>
      </xdr:nvSpPr>
      <xdr:spPr bwMode="auto">
        <a:xfrm>
          <a:off x="7754471" y="12979652"/>
          <a:ext cx="1602443"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75</xdr:row>
      <xdr:rowOff>0</xdr:rowOff>
    </xdr:from>
    <xdr:to>
      <xdr:col>1</xdr:col>
      <xdr:colOff>447675</xdr:colOff>
      <xdr:row>75</xdr:row>
      <xdr:rowOff>114300</xdr:rowOff>
    </xdr:to>
    <xdr:sp macro="" textlink="">
      <xdr:nvSpPr>
        <xdr:cNvPr id="8" name="Rectangle 7">
          <a:extLst>
            <a:ext uri="{FF2B5EF4-FFF2-40B4-BE49-F238E27FC236}">
              <a16:creationId xmlns:a16="http://schemas.microsoft.com/office/drawing/2014/main" id="{70716E5E-755D-4697-BEE2-4A6BE1BCB69C}"/>
            </a:ext>
          </a:extLst>
        </xdr:cNvPr>
        <xdr:cNvSpPr/>
      </xdr:nvSpPr>
      <xdr:spPr bwMode="auto">
        <a:xfrm>
          <a:off x="26670" y="21088350"/>
          <a:ext cx="109537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75</xdr:row>
      <xdr:rowOff>0</xdr:rowOff>
    </xdr:from>
    <xdr:to>
      <xdr:col>2</xdr:col>
      <xdr:colOff>4457700</xdr:colOff>
      <xdr:row>75</xdr:row>
      <xdr:rowOff>104775</xdr:rowOff>
    </xdr:to>
    <xdr:sp macro="" textlink="">
      <xdr:nvSpPr>
        <xdr:cNvPr id="9" name="Rectangle 8">
          <a:extLst>
            <a:ext uri="{FF2B5EF4-FFF2-40B4-BE49-F238E27FC236}">
              <a16:creationId xmlns:a16="http://schemas.microsoft.com/office/drawing/2014/main" id="{C80EAE8A-3E8C-42C7-AD13-FCF259DC7DB8}"/>
            </a:ext>
          </a:extLst>
        </xdr:cNvPr>
        <xdr:cNvSpPr/>
      </xdr:nvSpPr>
      <xdr:spPr bwMode="auto">
        <a:xfrm>
          <a:off x="6145530" y="21088350"/>
          <a:ext cx="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75</xdr:row>
      <xdr:rowOff>10844</xdr:rowOff>
    </xdr:from>
    <xdr:to>
      <xdr:col>1</xdr:col>
      <xdr:colOff>1449557</xdr:colOff>
      <xdr:row>75</xdr:row>
      <xdr:rowOff>138479</xdr:rowOff>
    </xdr:to>
    <xdr:sp macro="" textlink="">
      <xdr:nvSpPr>
        <xdr:cNvPr id="10" name="Rectangle 9">
          <a:extLst>
            <a:ext uri="{FF2B5EF4-FFF2-40B4-BE49-F238E27FC236}">
              <a16:creationId xmlns:a16="http://schemas.microsoft.com/office/drawing/2014/main" id="{12D407D8-3344-43BD-9427-5BFC60C79981}"/>
            </a:ext>
          </a:extLst>
        </xdr:cNvPr>
        <xdr:cNvSpPr/>
      </xdr:nvSpPr>
      <xdr:spPr bwMode="auto">
        <a:xfrm>
          <a:off x="1388597" y="21101099"/>
          <a:ext cx="737235" cy="12192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298646</xdr:colOff>
      <xdr:row>75</xdr:row>
      <xdr:rowOff>7327</xdr:rowOff>
    </xdr:from>
    <xdr:to>
      <xdr:col>4</xdr:col>
      <xdr:colOff>292784</xdr:colOff>
      <xdr:row>75</xdr:row>
      <xdr:rowOff>133057</xdr:rowOff>
    </xdr:to>
    <xdr:sp macro="" textlink="">
      <xdr:nvSpPr>
        <xdr:cNvPr id="11" name="Rectangle 10">
          <a:extLst>
            <a:ext uri="{FF2B5EF4-FFF2-40B4-BE49-F238E27FC236}">
              <a16:creationId xmlns:a16="http://schemas.microsoft.com/office/drawing/2014/main" id="{B17AB479-FA64-4964-8EEB-3C87E28C153C}"/>
            </a:ext>
          </a:extLst>
        </xdr:cNvPr>
        <xdr:cNvSpPr/>
      </xdr:nvSpPr>
      <xdr:spPr bwMode="auto">
        <a:xfrm>
          <a:off x="5421191" y="21097582"/>
          <a:ext cx="1563858"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75</xdr:row>
      <xdr:rowOff>0</xdr:rowOff>
    </xdr:from>
    <xdr:to>
      <xdr:col>2</xdr:col>
      <xdr:colOff>2914650</xdr:colOff>
      <xdr:row>75</xdr:row>
      <xdr:rowOff>123825</xdr:rowOff>
    </xdr:to>
    <xdr:sp macro="" textlink="">
      <xdr:nvSpPr>
        <xdr:cNvPr id="12" name="Rectangle 11">
          <a:extLst>
            <a:ext uri="{FF2B5EF4-FFF2-40B4-BE49-F238E27FC236}">
              <a16:creationId xmlns:a16="http://schemas.microsoft.com/office/drawing/2014/main" id="{17327785-A9A7-4F33-B43F-D8E1C4569948}"/>
            </a:ext>
          </a:extLst>
        </xdr:cNvPr>
        <xdr:cNvSpPr/>
      </xdr:nvSpPr>
      <xdr:spPr bwMode="auto">
        <a:xfrm>
          <a:off x="6139815" y="21088350"/>
          <a:ext cx="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75</xdr:row>
      <xdr:rowOff>14653</xdr:rowOff>
    </xdr:from>
    <xdr:to>
      <xdr:col>5</xdr:col>
      <xdr:colOff>886118</xdr:colOff>
      <xdr:row>75</xdr:row>
      <xdr:rowOff>140383</xdr:rowOff>
    </xdr:to>
    <xdr:sp macro="" textlink="">
      <xdr:nvSpPr>
        <xdr:cNvPr id="13" name="Rectangle 12">
          <a:extLst>
            <a:ext uri="{FF2B5EF4-FFF2-40B4-BE49-F238E27FC236}">
              <a16:creationId xmlns:a16="http://schemas.microsoft.com/office/drawing/2014/main" id="{54BEF39F-3483-4580-8C70-A6213AE4F644}"/>
            </a:ext>
          </a:extLst>
        </xdr:cNvPr>
        <xdr:cNvSpPr/>
      </xdr:nvSpPr>
      <xdr:spPr bwMode="auto">
        <a:xfrm>
          <a:off x="7451481" y="21106813"/>
          <a:ext cx="1104167" cy="11811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75</xdr:row>
      <xdr:rowOff>14653</xdr:rowOff>
    </xdr:from>
    <xdr:to>
      <xdr:col>1</xdr:col>
      <xdr:colOff>2968136</xdr:colOff>
      <xdr:row>75</xdr:row>
      <xdr:rowOff>134668</xdr:rowOff>
    </xdr:to>
    <xdr:sp macro="" textlink="">
      <xdr:nvSpPr>
        <xdr:cNvPr id="14" name="Rectangle 13">
          <a:extLst>
            <a:ext uri="{FF2B5EF4-FFF2-40B4-BE49-F238E27FC236}">
              <a16:creationId xmlns:a16="http://schemas.microsoft.com/office/drawing/2014/main" id="{C155FB61-1FE3-4850-BB9F-EF36D3F18AB3}"/>
            </a:ext>
          </a:extLst>
        </xdr:cNvPr>
        <xdr:cNvSpPr/>
      </xdr:nvSpPr>
      <xdr:spPr bwMode="auto">
        <a:xfrm>
          <a:off x="2535408" y="21106813"/>
          <a:ext cx="1109003" cy="11239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3485031</xdr:colOff>
      <xdr:row>75</xdr:row>
      <xdr:rowOff>0</xdr:rowOff>
    </xdr:from>
    <xdr:to>
      <xdr:col>1</xdr:col>
      <xdr:colOff>4672855</xdr:colOff>
      <xdr:row>75</xdr:row>
      <xdr:rowOff>144997</xdr:rowOff>
    </xdr:to>
    <xdr:sp macro="" textlink="">
      <xdr:nvSpPr>
        <xdr:cNvPr id="15" name="Rectangle 14">
          <a:extLst>
            <a:ext uri="{FF2B5EF4-FFF2-40B4-BE49-F238E27FC236}">
              <a16:creationId xmlns:a16="http://schemas.microsoft.com/office/drawing/2014/main" id="{6FC478B4-ACC3-40C9-97E9-788192EF424E}"/>
            </a:ext>
          </a:extLst>
        </xdr:cNvPr>
        <xdr:cNvSpPr/>
      </xdr:nvSpPr>
      <xdr:spPr bwMode="auto">
        <a:xfrm>
          <a:off x="4202207" y="14500412"/>
          <a:ext cx="1187824" cy="14499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73</xdr:row>
      <xdr:rowOff>0</xdr:rowOff>
    </xdr:from>
    <xdr:to>
      <xdr:col>1</xdr:col>
      <xdr:colOff>495300</xdr:colOff>
      <xdr:row>74</xdr:row>
      <xdr:rowOff>114300</xdr:rowOff>
    </xdr:to>
    <xdr:sp macro="" textlink="">
      <xdr:nvSpPr>
        <xdr:cNvPr id="2" name="Rectangle 1">
          <a:extLst>
            <a:ext uri="{FF2B5EF4-FFF2-40B4-BE49-F238E27FC236}">
              <a16:creationId xmlns:a16="http://schemas.microsoft.com/office/drawing/2014/main" id="{D1C3DEEA-A754-4927-8BA9-969D9EA5EDA8}"/>
            </a:ext>
          </a:extLst>
        </xdr:cNvPr>
        <xdr:cNvSpPr/>
      </xdr:nvSpPr>
      <xdr:spPr bwMode="auto">
        <a:xfrm>
          <a:off x="66675" y="14392275"/>
          <a:ext cx="114300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651529</xdr:colOff>
      <xdr:row>73</xdr:row>
      <xdr:rowOff>54806</xdr:rowOff>
    </xdr:from>
    <xdr:to>
      <xdr:col>5</xdr:col>
      <xdr:colOff>927002</xdr:colOff>
      <xdr:row>74</xdr:row>
      <xdr:rowOff>169106</xdr:rowOff>
    </xdr:to>
    <xdr:sp macro="" textlink="">
      <xdr:nvSpPr>
        <xdr:cNvPr id="3" name="Rectangle 2">
          <a:extLst>
            <a:ext uri="{FF2B5EF4-FFF2-40B4-BE49-F238E27FC236}">
              <a16:creationId xmlns:a16="http://schemas.microsoft.com/office/drawing/2014/main" id="{3E1A8E5C-A095-4E60-8769-954A7A84347A}"/>
            </a:ext>
          </a:extLst>
        </xdr:cNvPr>
        <xdr:cNvSpPr/>
      </xdr:nvSpPr>
      <xdr:spPr bwMode="auto">
        <a:xfrm>
          <a:off x="7909579" y="14447081"/>
          <a:ext cx="1227973"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73</xdr:row>
      <xdr:rowOff>16852</xdr:rowOff>
    </xdr:from>
    <xdr:to>
      <xdr:col>1</xdr:col>
      <xdr:colOff>1727249</xdr:colOff>
      <xdr:row>74</xdr:row>
      <xdr:rowOff>131152</xdr:rowOff>
    </xdr:to>
    <xdr:sp macro="" textlink="">
      <xdr:nvSpPr>
        <xdr:cNvPr id="4" name="Rectangle 3">
          <a:extLst>
            <a:ext uri="{FF2B5EF4-FFF2-40B4-BE49-F238E27FC236}">
              <a16:creationId xmlns:a16="http://schemas.microsoft.com/office/drawing/2014/main" id="{E903BA04-5321-4AA8-A9B0-601378C1C1A7}"/>
            </a:ext>
          </a:extLst>
        </xdr:cNvPr>
        <xdr:cNvSpPr/>
      </xdr:nvSpPr>
      <xdr:spPr bwMode="auto">
        <a:xfrm>
          <a:off x="1382737" y="14409127"/>
          <a:ext cx="105888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3509211</xdr:colOff>
      <xdr:row>73</xdr:row>
      <xdr:rowOff>26084</xdr:rowOff>
    </xdr:from>
    <xdr:to>
      <xdr:col>1</xdr:col>
      <xdr:colOff>4892843</xdr:colOff>
      <xdr:row>74</xdr:row>
      <xdr:rowOff>140384</xdr:rowOff>
    </xdr:to>
    <xdr:sp macro="" textlink="">
      <xdr:nvSpPr>
        <xdr:cNvPr id="5" name="Rectangle 4">
          <a:extLst>
            <a:ext uri="{FF2B5EF4-FFF2-40B4-BE49-F238E27FC236}">
              <a16:creationId xmlns:a16="http://schemas.microsoft.com/office/drawing/2014/main" id="{2CEC74E9-1B5D-4DC6-A4F9-7C7DA4470FD6}"/>
            </a:ext>
          </a:extLst>
        </xdr:cNvPr>
        <xdr:cNvSpPr/>
      </xdr:nvSpPr>
      <xdr:spPr bwMode="auto">
        <a:xfrm>
          <a:off x="4221079" y="14504084"/>
          <a:ext cx="138363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73</xdr:row>
      <xdr:rowOff>21981</xdr:rowOff>
    </xdr:from>
    <xdr:to>
      <xdr:col>1</xdr:col>
      <xdr:colOff>3103097</xdr:colOff>
      <xdr:row>74</xdr:row>
      <xdr:rowOff>136281</xdr:rowOff>
    </xdr:to>
    <xdr:sp macro="" textlink="">
      <xdr:nvSpPr>
        <xdr:cNvPr id="6" name="Rectangle 5">
          <a:extLst>
            <a:ext uri="{FF2B5EF4-FFF2-40B4-BE49-F238E27FC236}">
              <a16:creationId xmlns:a16="http://schemas.microsoft.com/office/drawing/2014/main" id="{7A680456-C24F-4F98-87A3-F7446522434C}"/>
            </a:ext>
          </a:extLst>
        </xdr:cNvPr>
        <xdr:cNvSpPr/>
      </xdr:nvSpPr>
      <xdr:spPr bwMode="auto">
        <a:xfrm flipH="1">
          <a:off x="2670663" y="14414256"/>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0</xdr:colOff>
      <xdr:row>73</xdr:row>
      <xdr:rowOff>48064</xdr:rowOff>
    </xdr:from>
    <xdr:to>
      <xdr:col>4</xdr:col>
      <xdr:colOff>90236</xdr:colOff>
      <xdr:row>74</xdr:row>
      <xdr:rowOff>162364</xdr:rowOff>
    </xdr:to>
    <xdr:sp macro="" textlink="">
      <xdr:nvSpPr>
        <xdr:cNvPr id="7" name="Rectangle 6">
          <a:extLst>
            <a:ext uri="{FF2B5EF4-FFF2-40B4-BE49-F238E27FC236}">
              <a16:creationId xmlns:a16="http://schemas.microsoft.com/office/drawing/2014/main" id="{88DFB3F0-DE6E-49A4-B3D8-219B8E4C6D1C}"/>
            </a:ext>
          </a:extLst>
        </xdr:cNvPr>
        <xdr:cNvSpPr/>
      </xdr:nvSpPr>
      <xdr:spPr bwMode="auto">
        <a:xfrm>
          <a:off x="5945605" y="14526064"/>
          <a:ext cx="1403684"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75</xdr:row>
      <xdr:rowOff>0</xdr:rowOff>
    </xdr:from>
    <xdr:to>
      <xdr:col>1</xdr:col>
      <xdr:colOff>447675</xdr:colOff>
      <xdr:row>75</xdr:row>
      <xdr:rowOff>114300</xdr:rowOff>
    </xdr:to>
    <xdr:sp macro="" textlink="">
      <xdr:nvSpPr>
        <xdr:cNvPr id="8" name="Rectangle 7">
          <a:extLst>
            <a:ext uri="{FF2B5EF4-FFF2-40B4-BE49-F238E27FC236}">
              <a16:creationId xmlns:a16="http://schemas.microsoft.com/office/drawing/2014/main" id="{EEB06D73-E4AF-4524-9B71-E2CC9D1345D7}"/>
            </a:ext>
          </a:extLst>
        </xdr:cNvPr>
        <xdr:cNvSpPr/>
      </xdr:nvSpPr>
      <xdr:spPr bwMode="auto">
        <a:xfrm>
          <a:off x="28575" y="14773275"/>
          <a:ext cx="113347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75</xdr:row>
      <xdr:rowOff>0</xdr:rowOff>
    </xdr:from>
    <xdr:to>
      <xdr:col>2</xdr:col>
      <xdr:colOff>4457700</xdr:colOff>
      <xdr:row>75</xdr:row>
      <xdr:rowOff>104775</xdr:rowOff>
    </xdr:to>
    <xdr:sp macro="" textlink="">
      <xdr:nvSpPr>
        <xdr:cNvPr id="9" name="Rectangle 8">
          <a:extLst>
            <a:ext uri="{FF2B5EF4-FFF2-40B4-BE49-F238E27FC236}">
              <a16:creationId xmlns:a16="http://schemas.microsoft.com/office/drawing/2014/main" id="{0DBB728B-B65C-4DE9-87B5-3A62AEB34D4D}"/>
            </a:ext>
          </a:extLst>
        </xdr:cNvPr>
        <xdr:cNvSpPr/>
      </xdr:nvSpPr>
      <xdr:spPr bwMode="auto">
        <a:xfrm>
          <a:off x="6515100" y="14773275"/>
          <a:ext cx="0" cy="10477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75</xdr:row>
      <xdr:rowOff>10844</xdr:rowOff>
    </xdr:from>
    <xdr:to>
      <xdr:col>1</xdr:col>
      <xdr:colOff>1449557</xdr:colOff>
      <xdr:row>75</xdr:row>
      <xdr:rowOff>138479</xdr:rowOff>
    </xdr:to>
    <xdr:sp macro="" textlink="">
      <xdr:nvSpPr>
        <xdr:cNvPr id="10" name="Rectangle 9">
          <a:extLst>
            <a:ext uri="{FF2B5EF4-FFF2-40B4-BE49-F238E27FC236}">
              <a16:creationId xmlns:a16="http://schemas.microsoft.com/office/drawing/2014/main" id="{FD175404-B656-4509-B3A2-36A607AD81A2}"/>
            </a:ext>
          </a:extLst>
        </xdr:cNvPr>
        <xdr:cNvSpPr/>
      </xdr:nvSpPr>
      <xdr:spPr bwMode="auto">
        <a:xfrm>
          <a:off x="1428602" y="14784119"/>
          <a:ext cx="735330"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298646</xdr:colOff>
      <xdr:row>75</xdr:row>
      <xdr:rowOff>7327</xdr:rowOff>
    </xdr:from>
    <xdr:to>
      <xdr:col>4</xdr:col>
      <xdr:colOff>292784</xdr:colOff>
      <xdr:row>75</xdr:row>
      <xdr:rowOff>133057</xdr:rowOff>
    </xdr:to>
    <xdr:sp macro="" textlink="">
      <xdr:nvSpPr>
        <xdr:cNvPr id="11" name="Rectangle 10">
          <a:extLst>
            <a:ext uri="{FF2B5EF4-FFF2-40B4-BE49-F238E27FC236}">
              <a16:creationId xmlns:a16="http://schemas.microsoft.com/office/drawing/2014/main" id="{E1EB42B4-6A0F-4A6C-903C-C3C040710625}"/>
            </a:ext>
          </a:extLst>
        </xdr:cNvPr>
        <xdr:cNvSpPr/>
      </xdr:nvSpPr>
      <xdr:spPr bwMode="auto">
        <a:xfrm>
          <a:off x="6242246" y="14780602"/>
          <a:ext cx="130858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75</xdr:row>
      <xdr:rowOff>0</xdr:rowOff>
    </xdr:from>
    <xdr:to>
      <xdr:col>2</xdr:col>
      <xdr:colOff>2914650</xdr:colOff>
      <xdr:row>75</xdr:row>
      <xdr:rowOff>123825</xdr:rowOff>
    </xdr:to>
    <xdr:sp macro="" textlink="">
      <xdr:nvSpPr>
        <xdr:cNvPr id="12" name="Rectangle 11">
          <a:extLst>
            <a:ext uri="{FF2B5EF4-FFF2-40B4-BE49-F238E27FC236}">
              <a16:creationId xmlns:a16="http://schemas.microsoft.com/office/drawing/2014/main" id="{7E1DAD3A-2277-4A04-AB37-93C42C8EAD66}"/>
            </a:ext>
          </a:extLst>
        </xdr:cNvPr>
        <xdr:cNvSpPr/>
      </xdr:nvSpPr>
      <xdr:spPr bwMode="auto">
        <a:xfrm>
          <a:off x="6515100" y="14773275"/>
          <a:ext cx="0"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75</xdr:row>
      <xdr:rowOff>14653</xdr:rowOff>
    </xdr:from>
    <xdr:to>
      <xdr:col>5</xdr:col>
      <xdr:colOff>886118</xdr:colOff>
      <xdr:row>75</xdr:row>
      <xdr:rowOff>140383</xdr:rowOff>
    </xdr:to>
    <xdr:sp macro="" textlink="">
      <xdr:nvSpPr>
        <xdr:cNvPr id="13" name="Rectangle 12">
          <a:extLst>
            <a:ext uri="{FF2B5EF4-FFF2-40B4-BE49-F238E27FC236}">
              <a16:creationId xmlns:a16="http://schemas.microsoft.com/office/drawing/2014/main" id="{521F3945-2517-4AF6-A37B-7D95202B2F76}"/>
            </a:ext>
          </a:extLst>
        </xdr:cNvPr>
        <xdr:cNvSpPr/>
      </xdr:nvSpPr>
      <xdr:spPr bwMode="auto">
        <a:xfrm>
          <a:off x="8015361" y="14787928"/>
          <a:ext cx="1081307"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75</xdr:row>
      <xdr:rowOff>14653</xdr:rowOff>
    </xdr:from>
    <xdr:to>
      <xdr:col>1</xdr:col>
      <xdr:colOff>2968136</xdr:colOff>
      <xdr:row>75</xdr:row>
      <xdr:rowOff>134668</xdr:rowOff>
    </xdr:to>
    <xdr:sp macro="" textlink="">
      <xdr:nvSpPr>
        <xdr:cNvPr id="14" name="Rectangle 13">
          <a:extLst>
            <a:ext uri="{FF2B5EF4-FFF2-40B4-BE49-F238E27FC236}">
              <a16:creationId xmlns:a16="http://schemas.microsoft.com/office/drawing/2014/main" id="{D4312171-98B2-4A1B-A8E6-1C917C658BC8}"/>
            </a:ext>
          </a:extLst>
        </xdr:cNvPr>
        <xdr:cNvSpPr/>
      </xdr:nvSpPr>
      <xdr:spPr bwMode="auto">
        <a:xfrm>
          <a:off x="2575413" y="14787928"/>
          <a:ext cx="1107098" cy="12001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3485031</xdr:colOff>
      <xdr:row>75</xdr:row>
      <xdr:rowOff>0</xdr:rowOff>
    </xdr:from>
    <xdr:to>
      <xdr:col>1</xdr:col>
      <xdr:colOff>4672855</xdr:colOff>
      <xdr:row>75</xdr:row>
      <xdr:rowOff>144997</xdr:rowOff>
    </xdr:to>
    <xdr:sp macro="" textlink="">
      <xdr:nvSpPr>
        <xdr:cNvPr id="15" name="Rectangle 14">
          <a:extLst>
            <a:ext uri="{FF2B5EF4-FFF2-40B4-BE49-F238E27FC236}">
              <a16:creationId xmlns:a16="http://schemas.microsoft.com/office/drawing/2014/main" id="{1136651A-27D3-4AAD-95B0-523B0C3A10A6}"/>
            </a:ext>
          </a:extLst>
        </xdr:cNvPr>
        <xdr:cNvSpPr/>
      </xdr:nvSpPr>
      <xdr:spPr bwMode="auto">
        <a:xfrm>
          <a:off x="4199406" y="14773275"/>
          <a:ext cx="1187824" cy="14499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73</xdr:row>
      <xdr:rowOff>0</xdr:rowOff>
    </xdr:from>
    <xdr:to>
      <xdr:col>1</xdr:col>
      <xdr:colOff>495300</xdr:colOff>
      <xdr:row>74</xdr:row>
      <xdr:rowOff>114300</xdr:rowOff>
    </xdr:to>
    <xdr:sp macro="" textlink="">
      <xdr:nvSpPr>
        <xdr:cNvPr id="2" name="Rectangle 1">
          <a:extLst>
            <a:ext uri="{FF2B5EF4-FFF2-40B4-BE49-F238E27FC236}">
              <a16:creationId xmlns:a16="http://schemas.microsoft.com/office/drawing/2014/main" id="{1D0E6B72-3CE6-49D7-8F4A-C9289A5436DA}"/>
            </a:ext>
          </a:extLst>
        </xdr:cNvPr>
        <xdr:cNvSpPr/>
      </xdr:nvSpPr>
      <xdr:spPr bwMode="auto">
        <a:xfrm>
          <a:off x="64770" y="13058775"/>
          <a:ext cx="1163955"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561882</xdr:colOff>
      <xdr:row>73</xdr:row>
      <xdr:rowOff>21188</xdr:rowOff>
    </xdr:from>
    <xdr:to>
      <xdr:col>5</xdr:col>
      <xdr:colOff>837355</xdr:colOff>
      <xdr:row>74</xdr:row>
      <xdr:rowOff>135488</xdr:rowOff>
    </xdr:to>
    <xdr:sp macro="" textlink="">
      <xdr:nvSpPr>
        <xdr:cNvPr id="3" name="Rectangle 2">
          <a:extLst>
            <a:ext uri="{FF2B5EF4-FFF2-40B4-BE49-F238E27FC236}">
              <a16:creationId xmlns:a16="http://schemas.microsoft.com/office/drawing/2014/main" id="{7C75BD3B-A44F-450C-A9E6-AE47B32E1DD1}"/>
            </a:ext>
          </a:extLst>
        </xdr:cNvPr>
        <xdr:cNvSpPr/>
      </xdr:nvSpPr>
      <xdr:spPr bwMode="auto">
        <a:xfrm>
          <a:off x="8383588" y="12661423"/>
          <a:ext cx="1227973"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73</xdr:row>
      <xdr:rowOff>16852</xdr:rowOff>
    </xdr:from>
    <xdr:to>
      <xdr:col>1</xdr:col>
      <xdr:colOff>1727249</xdr:colOff>
      <xdr:row>74</xdr:row>
      <xdr:rowOff>131152</xdr:rowOff>
    </xdr:to>
    <xdr:sp macro="" textlink="">
      <xdr:nvSpPr>
        <xdr:cNvPr id="4" name="Rectangle 3">
          <a:extLst>
            <a:ext uri="{FF2B5EF4-FFF2-40B4-BE49-F238E27FC236}">
              <a16:creationId xmlns:a16="http://schemas.microsoft.com/office/drawing/2014/main" id="{3A4317C6-5673-43F2-825E-DCF190E6F58E}"/>
            </a:ext>
          </a:extLst>
        </xdr:cNvPr>
        <xdr:cNvSpPr/>
      </xdr:nvSpPr>
      <xdr:spPr bwMode="auto">
        <a:xfrm>
          <a:off x="1397977" y="13079437"/>
          <a:ext cx="106650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3623311</xdr:colOff>
      <xdr:row>73</xdr:row>
      <xdr:rowOff>37290</xdr:rowOff>
    </xdr:from>
    <xdr:to>
      <xdr:col>1</xdr:col>
      <xdr:colOff>4720927</xdr:colOff>
      <xdr:row>74</xdr:row>
      <xdr:rowOff>151590</xdr:rowOff>
    </xdr:to>
    <xdr:sp macro="" textlink="">
      <xdr:nvSpPr>
        <xdr:cNvPr id="5" name="Rectangle 4">
          <a:extLst>
            <a:ext uri="{FF2B5EF4-FFF2-40B4-BE49-F238E27FC236}">
              <a16:creationId xmlns:a16="http://schemas.microsoft.com/office/drawing/2014/main" id="{FBD71A48-866F-4C14-9EDC-A4BB72550249}"/>
            </a:ext>
          </a:extLst>
        </xdr:cNvPr>
        <xdr:cNvSpPr/>
      </xdr:nvSpPr>
      <xdr:spPr bwMode="auto">
        <a:xfrm>
          <a:off x="4340487" y="12677525"/>
          <a:ext cx="109761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73</xdr:row>
      <xdr:rowOff>21981</xdr:rowOff>
    </xdr:from>
    <xdr:to>
      <xdr:col>1</xdr:col>
      <xdr:colOff>3103097</xdr:colOff>
      <xdr:row>74</xdr:row>
      <xdr:rowOff>136281</xdr:rowOff>
    </xdr:to>
    <xdr:sp macro="" textlink="">
      <xdr:nvSpPr>
        <xdr:cNvPr id="6" name="Rectangle 5">
          <a:extLst>
            <a:ext uri="{FF2B5EF4-FFF2-40B4-BE49-F238E27FC236}">
              <a16:creationId xmlns:a16="http://schemas.microsoft.com/office/drawing/2014/main" id="{727798D9-34F1-491E-8015-9B1330BEA6DF}"/>
            </a:ext>
          </a:extLst>
        </xdr:cNvPr>
        <xdr:cNvSpPr/>
      </xdr:nvSpPr>
      <xdr:spPr bwMode="auto">
        <a:xfrm flipH="1">
          <a:off x="2693523" y="13076946"/>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5356412</xdr:colOff>
      <xdr:row>73</xdr:row>
      <xdr:rowOff>14446</xdr:rowOff>
    </xdr:from>
    <xdr:to>
      <xdr:col>3</xdr:col>
      <xdr:colOff>414620</xdr:colOff>
      <xdr:row>74</xdr:row>
      <xdr:rowOff>128746</xdr:rowOff>
    </xdr:to>
    <xdr:sp macro="" textlink="">
      <xdr:nvSpPr>
        <xdr:cNvPr id="7" name="Rectangle 6">
          <a:extLst>
            <a:ext uri="{FF2B5EF4-FFF2-40B4-BE49-F238E27FC236}">
              <a16:creationId xmlns:a16="http://schemas.microsoft.com/office/drawing/2014/main" id="{86E2E218-1CFC-4798-8409-982F2F0C85F7}"/>
            </a:ext>
          </a:extLst>
        </xdr:cNvPr>
        <xdr:cNvSpPr/>
      </xdr:nvSpPr>
      <xdr:spPr bwMode="auto">
        <a:xfrm>
          <a:off x="6073588" y="12654681"/>
          <a:ext cx="158003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75</xdr:row>
      <xdr:rowOff>0</xdr:rowOff>
    </xdr:from>
    <xdr:to>
      <xdr:col>1</xdr:col>
      <xdr:colOff>447675</xdr:colOff>
      <xdr:row>75</xdr:row>
      <xdr:rowOff>114300</xdr:rowOff>
    </xdr:to>
    <xdr:sp macro="" textlink="">
      <xdr:nvSpPr>
        <xdr:cNvPr id="8" name="Rectangle 7">
          <a:extLst>
            <a:ext uri="{FF2B5EF4-FFF2-40B4-BE49-F238E27FC236}">
              <a16:creationId xmlns:a16="http://schemas.microsoft.com/office/drawing/2014/main" id="{2EF72462-E55B-421E-ADD9-32B9EB0E2CB7}"/>
            </a:ext>
          </a:extLst>
        </xdr:cNvPr>
        <xdr:cNvSpPr/>
      </xdr:nvSpPr>
      <xdr:spPr bwMode="auto">
        <a:xfrm>
          <a:off x="26670" y="13439775"/>
          <a:ext cx="115252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75</xdr:row>
      <xdr:rowOff>0</xdr:rowOff>
    </xdr:from>
    <xdr:to>
      <xdr:col>2</xdr:col>
      <xdr:colOff>4457700</xdr:colOff>
      <xdr:row>75</xdr:row>
      <xdr:rowOff>104775</xdr:rowOff>
    </xdr:to>
    <xdr:sp macro="" textlink="">
      <xdr:nvSpPr>
        <xdr:cNvPr id="9" name="Rectangle 8">
          <a:extLst>
            <a:ext uri="{FF2B5EF4-FFF2-40B4-BE49-F238E27FC236}">
              <a16:creationId xmlns:a16="http://schemas.microsoft.com/office/drawing/2014/main" id="{B69C0442-FCEB-4B25-A12C-655394177E42}"/>
            </a:ext>
          </a:extLst>
        </xdr:cNvPr>
        <xdr:cNvSpPr/>
      </xdr:nvSpPr>
      <xdr:spPr bwMode="auto">
        <a:xfrm>
          <a:off x="8221980" y="13439775"/>
          <a:ext cx="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75</xdr:row>
      <xdr:rowOff>10844</xdr:rowOff>
    </xdr:from>
    <xdr:to>
      <xdr:col>1</xdr:col>
      <xdr:colOff>1449557</xdr:colOff>
      <xdr:row>75</xdr:row>
      <xdr:rowOff>138479</xdr:rowOff>
    </xdr:to>
    <xdr:sp macro="" textlink="">
      <xdr:nvSpPr>
        <xdr:cNvPr id="10" name="Rectangle 9">
          <a:extLst>
            <a:ext uri="{FF2B5EF4-FFF2-40B4-BE49-F238E27FC236}">
              <a16:creationId xmlns:a16="http://schemas.microsoft.com/office/drawing/2014/main" id="{0C08F66B-DC70-4B77-861F-8DEB3C69C952}"/>
            </a:ext>
          </a:extLst>
        </xdr:cNvPr>
        <xdr:cNvSpPr/>
      </xdr:nvSpPr>
      <xdr:spPr bwMode="auto">
        <a:xfrm>
          <a:off x="1445747" y="13452524"/>
          <a:ext cx="737235" cy="12192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5498175</xdr:colOff>
      <xdr:row>74</xdr:row>
      <xdr:rowOff>186621</xdr:rowOff>
    </xdr:from>
    <xdr:to>
      <xdr:col>3</xdr:col>
      <xdr:colOff>169519</xdr:colOff>
      <xdr:row>75</xdr:row>
      <xdr:rowOff>121851</xdr:rowOff>
    </xdr:to>
    <xdr:sp macro="" textlink="">
      <xdr:nvSpPr>
        <xdr:cNvPr id="11" name="Rectangle 10">
          <a:extLst>
            <a:ext uri="{FF2B5EF4-FFF2-40B4-BE49-F238E27FC236}">
              <a16:creationId xmlns:a16="http://schemas.microsoft.com/office/drawing/2014/main" id="{3BB1130E-8AF4-40A0-BFCD-14A800F845B1}"/>
            </a:ext>
          </a:extLst>
        </xdr:cNvPr>
        <xdr:cNvSpPr/>
      </xdr:nvSpPr>
      <xdr:spPr bwMode="auto">
        <a:xfrm>
          <a:off x="6215351" y="13017356"/>
          <a:ext cx="119316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75</xdr:row>
      <xdr:rowOff>0</xdr:rowOff>
    </xdr:from>
    <xdr:to>
      <xdr:col>2</xdr:col>
      <xdr:colOff>2914650</xdr:colOff>
      <xdr:row>75</xdr:row>
      <xdr:rowOff>123825</xdr:rowOff>
    </xdr:to>
    <xdr:sp macro="" textlink="">
      <xdr:nvSpPr>
        <xdr:cNvPr id="12" name="Rectangle 11">
          <a:extLst>
            <a:ext uri="{FF2B5EF4-FFF2-40B4-BE49-F238E27FC236}">
              <a16:creationId xmlns:a16="http://schemas.microsoft.com/office/drawing/2014/main" id="{076560D3-AC47-482C-9A07-AAFAA839D833}"/>
            </a:ext>
          </a:extLst>
        </xdr:cNvPr>
        <xdr:cNvSpPr/>
      </xdr:nvSpPr>
      <xdr:spPr bwMode="auto">
        <a:xfrm>
          <a:off x="8216265" y="13439775"/>
          <a:ext cx="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75</xdr:row>
      <xdr:rowOff>14653</xdr:rowOff>
    </xdr:from>
    <xdr:to>
      <xdr:col>5</xdr:col>
      <xdr:colOff>886118</xdr:colOff>
      <xdr:row>75</xdr:row>
      <xdr:rowOff>140383</xdr:rowOff>
    </xdr:to>
    <xdr:sp macro="" textlink="">
      <xdr:nvSpPr>
        <xdr:cNvPr id="13" name="Rectangle 12">
          <a:extLst>
            <a:ext uri="{FF2B5EF4-FFF2-40B4-BE49-F238E27FC236}">
              <a16:creationId xmlns:a16="http://schemas.microsoft.com/office/drawing/2014/main" id="{AE82541C-82FB-4000-80E8-200224ECCA79}"/>
            </a:ext>
          </a:extLst>
        </xdr:cNvPr>
        <xdr:cNvSpPr/>
      </xdr:nvSpPr>
      <xdr:spPr bwMode="auto">
        <a:xfrm>
          <a:off x="9737481" y="13458238"/>
          <a:ext cx="1113692" cy="11811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75</xdr:row>
      <xdr:rowOff>14653</xdr:rowOff>
    </xdr:from>
    <xdr:to>
      <xdr:col>1</xdr:col>
      <xdr:colOff>2968136</xdr:colOff>
      <xdr:row>75</xdr:row>
      <xdr:rowOff>134668</xdr:rowOff>
    </xdr:to>
    <xdr:sp macro="" textlink="">
      <xdr:nvSpPr>
        <xdr:cNvPr id="14" name="Rectangle 13">
          <a:extLst>
            <a:ext uri="{FF2B5EF4-FFF2-40B4-BE49-F238E27FC236}">
              <a16:creationId xmlns:a16="http://schemas.microsoft.com/office/drawing/2014/main" id="{1AF2C583-56BE-4441-9166-A7F25683D575}"/>
            </a:ext>
          </a:extLst>
        </xdr:cNvPr>
        <xdr:cNvSpPr/>
      </xdr:nvSpPr>
      <xdr:spPr bwMode="auto">
        <a:xfrm>
          <a:off x="2592558" y="13458238"/>
          <a:ext cx="1109003" cy="11239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3641912</xdr:colOff>
      <xdr:row>75</xdr:row>
      <xdr:rowOff>33619</xdr:rowOff>
    </xdr:from>
    <xdr:to>
      <xdr:col>1</xdr:col>
      <xdr:colOff>4538383</xdr:colOff>
      <xdr:row>75</xdr:row>
      <xdr:rowOff>123265</xdr:rowOff>
    </xdr:to>
    <xdr:sp macro="" textlink="">
      <xdr:nvSpPr>
        <xdr:cNvPr id="15" name="Rectangle 14">
          <a:extLst>
            <a:ext uri="{FF2B5EF4-FFF2-40B4-BE49-F238E27FC236}">
              <a16:creationId xmlns:a16="http://schemas.microsoft.com/office/drawing/2014/main" id="{A8E502BE-1D8C-4EA3-BBDA-152178695BFC}"/>
            </a:ext>
          </a:extLst>
        </xdr:cNvPr>
        <xdr:cNvSpPr/>
      </xdr:nvSpPr>
      <xdr:spPr bwMode="auto">
        <a:xfrm>
          <a:off x="4359088" y="13054854"/>
          <a:ext cx="896471" cy="89646"/>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56</xdr:row>
      <xdr:rowOff>0</xdr:rowOff>
    </xdr:from>
    <xdr:to>
      <xdr:col>1</xdr:col>
      <xdr:colOff>495300</xdr:colOff>
      <xdr:row>57</xdr:row>
      <xdr:rowOff>114300</xdr:rowOff>
    </xdr:to>
    <xdr:sp macro="" textlink="">
      <xdr:nvSpPr>
        <xdr:cNvPr id="2" name="Rectangle 1">
          <a:extLst>
            <a:ext uri="{FF2B5EF4-FFF2-40B4-BE49-F238E27FC236}">
              <a16:creationId xmlns:a16="http://schemas.microsoft.com/office/drawing/2014/main" id="{B13EA45D-C3CD-4925-9837-280024FCCA27}"/>
            </a:ext>
          </a:extLst>
        </xdr:cNvPr>
        <xdr:cNvSpPr/>
      </xdr:nvSpPr>
      <xdr:spPr bwMode="auto">
        <a:xfrm>
          <a:off x="95250" y="11363325"/>
          <a:ext cx="104775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361950</xdr:colOff>
      <xdr:row>56</xdr:row>
      <xdr:rowOff>1466</xdr:rowOff>
    </xdr:from>
    <xdr:to>
      <xdr:col>5</xdr:col>
      <xdr:colOff>914400</xdr:colOff>
      <xdr:row>57</xdr:row>
      <xdr:rowOff>115766</xdr:rowOff>
    </xdr:to>
    <xdr:sp macro="" textlink="">
      <xdr:nvSpPr>
        <xdr:cNvPr id="3" name="Rectangle 2">
          <a:extLst>
            <a:ext uri="{FF2B5EF4-FFF2-40B4-BE49-F238E27FC236}">
              <a16:creationId xmlns:a16="http://schemas.microsoft.com/office/drawing/2014/main" id="{32F82763-4302-4F79-ABE9-F4CCF399D9DF}"/>
            </a:ext>
          </a:extLst>
        </xdr:cNvPr>
        <xdr:cNvSpPr/>
      </xdr:nvSpPr>
      <xdr:spPr bwMode="auto">
        <a:xfrm>
          <a:off x="7696200" y="11364791"/>
          <a:ext cx="146685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4029075</xdr:colOff>
      <xdr:row>55</xdr:row>
      <xdr:rowOff>180975</xdr:rowOff>
    </xdr:from>
    <xdr:to>
      <xdr:col>1</xdr:col>
      <xdr:colOff>5295900</xdr:colOff>
      <xdr:row>57</xdr:row>
      <xdr:rowOff>95250</xdr:rowOff>
    </xdr:to>
    <xdr:sp macro="" textlink="">
      <xdr:nvSpPr>
        <xdr:cNvPr id="4" name="Rectangle 3">
          <a:extLst>
            <a:ext uri="{FF2B5EF4-FFF2-40B4-BE49-F238E27FC236}">
              <a16:creationId xmlns:a16="http://schemas.microsoft.com/office/drawing/2014/main" id="{F88EAC8E-CADD-48C1-80F7-5219F0A2BE01}"/>
            </a:ext>
          </a:extLst>
        </xdr:cNvPr>
        <xdr:cNvSpPr/>
      </xdr:nvSpPr>
      <xdr:spPr bwMode="auto">
        <a:xfrm>
          <a:off x="4676775" y="11353800"/>
          <a:ext cx="1266825" cy="295275"/>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885825</xdr:colOff>
      <xdr:row>55</xdr:row>
      <xdr:rowOff>170640</xdr:rowOff>
    </xdr:from>
    <xdr:to>
      <xdr:col>1</xdr:col>
      <xdr:colOff>1952624</xdr:colOff>
      <xdr:row>57</xdr:row>
      <xdr:rowOff>94440</xdr:rowOff>
    </xdr:to>
    <xdr:sp macro="" textlink="">
      <xdr:nvSpPr>
        <xdr:cNvPr id="5" name="Rectangle 4">
          <a:extLst>
            <a:ext uri="{FF2B5EF4-FFF2-40B4-BE49-F238E27FC236}">
              <a16:creationId xmlns:a16="http://schemas.microsoft.com/office/drawing/2014/main" id="{97E7FC7E-4A76-4399-95C0-EB6188DC6934}"/>
            </a:ext>
          </a:extLst>
        </xdr:cNvPr>
        <xdr:cNvSpPr/>
      </xdr:nvSpPr>
      <xdr:spPr bwMode="auto">
        <a:xfrm flipH="1">
          <a:off x="1533525" y="11343465"/>
          <a:ext cx="106679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2190600</xdr:colOff>
      <xdr:row>55</xdr:row>
      <xdr:rowOff>168666</xdr:rowOff>
    </xdr:from>
    <xdr:to>
      <xdr:col>1</xdr:col>
      <xdr:colOff>3495674</xdr:colOff>
      <xdr:row>57</xdr:row>
      <xdr:rowOff>92466</xdr:rowOff>
    </xdr:to>
    <xdr:sp macro="" textlink="">
      <xdr:nvSpPr>
        <xdr:cNvPr id="6" name="Rectangle 5">
          <a:extLst>
            <a:ext uri="{FF2B5EF4-FFF2-40B4-BE49-F238E27FC236}">
              <a16:creationId xmlns:a16="http://schemas.microsoft.com/office/drawing/2014/main" id="{4C96853F-6666-40D7-891E-207A6857B40D}"/>
            </a:ext>
          </a:extLst>
        </xdr:cNvPr>
        <xdr:cNvSpPr/>
      </xdr:nvSpPr>
      <xdr:spPr bwMode="auto">
        <a:xfrm flipH="1">
          <a:off x="2838300" y="11341491"/>
          <a:ext cx="1305074"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66675</xdr:colOff>
      <xdr:row>55</xdr:row>
      <xdr:rowOff>177604</xdr:rowOff>
    </xdr:from>
    <xdr:to>
      <xdr:col>4</xdr:col>
      <xdr:colOff>28578</xdr:colOff>
      <xdr:row>57</xdr:row>
      <xdr:rowOff>101404</xdr:rowOff>
    </xdr:to>
    <xdr:sp macro="" textlink="">
      <xdr:nvSpPr>
        <xdr:cNvPr id="7" name="Rectangle 6">
          <a:extLst>
            <a:ext uri="{FF2B5EF4-FFF2-40B4-BE49-F238E27FC236}">
              <a16:creationId xmlns:a16="http://schemas.microsoft.com/office/drawing/2014/main" id="{A783863B-2B0D-44BF-90AD-9CE74DCF42C8}"/>
            </a:ext>
          </a:extLst>
        </xdr:cNvPr>
        <xdr:cNvSpPr/>
      </xdr:nvSpPr>
      <xdr:spPr bwMode="auto">
        <a:xfrm>
          <a:off x="6248400" y="11350429"/>
          <a:ext cx="1114428"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295275</xdr:colOff>
      <xdr:row>58</xdr:row>
      <xdr:rowOff>0</xdr:rowOff>
    </xdr:from>
    <xdr:to>
      <xdr:col>1</xdr:col>
      <xdr:colOff>266700</xdr:colOff>
      <xdr:row>58</xdr:row>
      <xdr:rowOff>114300</xdr:rowOff>
    </xdr:to>
    <xdr:sp macro="" textlink="">
      <xdr:nvSpPr>
        <xdr:cNvPr id="8" name="Rectangle 7">
          <a:extLst>
            <a:ext uri="{FF2B5EF4-FFF2-40B4-BE49-F238E27FC236}">
              <a16:creationId xmlns:a16="http://schemas.microsoft.com/office/drawing/2014/main" id="{1A97DBE5-3DD7-48B6-AB77-6E137698F55D}"/>
            </a:ext>
          </a:extLst>
        </xdr:cNvPr>
        <xdr:cNvSpPr/>
      </xdr:nvSpPr>
      <xdr:spPr bwMode="auto">
        <a:xfrm>
          <a:off x="295275" y="11744325"/>
          <a:ext cx="61912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1</xdr:col>
      <xdr:colOff>3400425</xdr:colOff>
      <xdr:row>58</xdr:row>
      <xdr:rowOff>0</xdr:rowOff>
    </xdr:from>
    <xdr:to>
      <xdr:col>1</xdr:col>
      <xdr:colOff>4457700</xdr:colOff>
      <xdr:row>58</xdr:row>
      <xdr:rowOff>104775</xdr:rowOff>
    </xdr:to>
    <xdr:sp macro="" textlink="">
      <xdr:nvSpPr>
        <xdr:cNvPr id="9" name="Rectangle 8">
          <a:extLst>
            <a:ext uri="{FF2B5EF4-FFF2-40B4-BE49-F238E27FC236}">
              <a16:creationId xmlns:a16="http://schemas.microsoft.com/office/drawing/2014/main" id="{5EE6E910-489E-4C28-B996-32BC2CBB108C}"/>
            </a:ext>
          </a:extLst>
        </xdr:cNvPr>
        <xdr:cNvSpPr/>
      </xdr:nvSpPr>
      <xdr:spPr bwMode="auto">
        <a:xfrm>
          <a:off x="8602980" y="11106150"/>
          <a:ext cx="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982830</xdr:colOff>
      <xdr:row>57</xdr:row>
      <xdr:rowOff>133351</xdr:rowOff>
    </xdr:from>
    <xdr:to>
      <xdr:col>1</xdr:col>
      <xdr:colOff>1828799</xdr:colOff>
      <xdr:row>58</xdr:row>
      <xdr:rowOff>77519</xdr:rowOff>
    </xdr:to>
    <xdr:sp macro="" textlink="">
      <xdr:nvSpPr>
        <xdr:cNvPr id="10" name="Rectangle 9">
          <a:extLst>
            <a:ext uri="{FF2B5EF4-FFF2-40B4-BE49-F238E27FC236}">
              <a16:creationId xmlns:a16="http://schemas.microsoft.com/office/drawing/2014/main" id="{DCE81C6A-8CA1-46B5-8A65-E02F00B98A12}"/>
            </a:ext>
          </a:extLst>
        </xdr:cNvPr>
        <xdr:cNvSpPr/>
      </xdr:nvSpPr>
      <xdr:spPr bwMode="auto">
        <a:xfrm flipH="1">
          <a:off x="1630530" y="11687176"/>
          <a:ext cx="845969" cy="13466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274320</xdr:colOff>
      <xdr:row>57</xdr:row>
      <xdr:rowOff>158115</xdr:rowOff>
    </xdr:from>
    <xdr:to>
      <xdr:col>3</xdr:col>
      <xdr:colOff>348615</xdr:colOff>
      <xdr:row>58</xdr:row>
      <xdr:rowOff>139065</xdr:rowOff>
    </xdr:to>
    <xdr:sp macro="" textlink="">
      <xdr:nvSpPr>
        <xdr:cNvPr id="11" name="Rectangle 10">
          <a:extLst>
            <a:ext uri="{FF2B5EF4-FFF2-40B4-BE49-F238E27FC236}">
              <a16:creationId xmlns:a16="http://schemas.microsoft.com/office/drawing/2014/main" id="{DAB783DA-0CB0-4344-A713-A0684296A066}"/>
            </a:ext>
          </a:extLst>
        </xdr:cNvPr>
        <xdr:cNvSpPr/>
      </xdr:nvSpPr>
      <xdr:spPr bwMode="auto">
        <a:xfrm>
          <a:off x="6456045" y="11711940"/>
          <a:ext cx="645795" cy="1714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2272665</xdr:colOff>
      <xdr:row>57</xdr:row>
      <xdr:rowOff>171450</xdr:rowOff>
    </xdr:from>
    <xdr:to>
      <xdr:col>1</xdr:col>
      <xdr:colOff>3339465</xdr:colOff>
      <xdr:row>58</xdr:row>
      <xdr:rowOff>106680</xdr:rowOff>
    </xdr:to>
    <xdr:sp macro="" textlink="">
      <xdr:nvSpPr>
        <xdr:cNvPr id="12" name="Rectangle 11">
          <a:extLst>
            <a:ext uri="{FF2B5EF4-FFF2-40B4-BE49-F238E27FC236}">
              <a16:creationId xmlns:a16="http://schemas.microsoft.com/office/drawing/2014/main" id="{E333F46E-A917-46DF-AC36-7BC8422E1BD3}"/>
            </a:ext>
          </a:extLst>
        </xdr:cNvPr>
        <xdr:cNvSpPr/>
      </xdr:nvSpPr>
      <xdr:spPr bwMode="auto">
        <a:xfrm>
          <a:off x="2920365" y="1172527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669681</xdr:colOff>
      <xdr:row>57</xdr:row>
      <xdr:rowOff>189913</xdr:rowOff>
    </xdr:from>
    <xdr:to>
      <xdr:col>5</xdr:col>
      <xdr:colOff>611798</xdr:colOff>
      <xdr:row>58</xdr:row>
      <xdr:rowOff>117523</xdr:rowOff>
    </xdr:to>
    <xdr:sp macro="" textlink="">
      <xdr:nvSpPr>
        <xdr:cNvPr id="13" name="Rectangle 12">
          <a:extLst>
            <a:ext uri="{FF2B5EF4-FFF2-40B4-BE49-F238E27FC236}">
              <a16:creationId xmlns:a16="http://schemas.microsoft.com/office/drawing/2014/main" id="{AE31145F-328E-49C0-8EC1-7C1A22467660}"/>
            </a:ext>
          </a:extLst>
        </xdr:cNvPr>
        <xdr:cNvSpPr/>
      </xdr:nvSpPr>
      <xdr:spPr bwMode="auto">
        <a:xfrm>
          <a:off x="8003931" y="11743738"/>
          <a:ext cx="856517" cy="11811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3981450</xdr:colOff>
      <xdr:row>57</xdr:row>
      <xdr:rowOff>161926</xdr:rowOff>
    </xdr:from>
    <xdr:to>
      <xdr:col>1</xdr:col>
      <xdr:colOff>5162550</xdr:colOff>
      <xdr:row>58</xdr:row>
      <xdr:rowOff>104776</xdr:rowOff>
    </xdr:to>
    <xdr:sp macro="" textlink="">
      <xdr:nvSpPr>
        <xdr:cNvPr id="15" name="Rectangle 14">
          <a:extLst>
            <a:ext uri="{FF2B5EF4-FFF2-40B4-BE49-F238E27FC236}">
              <a16:creationId xmlns:a16="http://schemas.microsoft.com/office/drawing/2014/main" id="{448F16F7-2A61-43FD-A3C0-0792CCA169CD}"/>
            </a:ext>
          </a:extLst>
        </xdr:cNvPr>
        <xdr:cNvSpPr/>
      </xdr:nvSpPr>
      <xdr:spPr bwMode="auto">
        <a:xfrm>
          <a:off x="4629150" y="11715751"/>
          <a:ext cx="1181100" cy="1333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72</xdr:row>
      <xdr:rowOff>0</xdr:rowOff>
    </xdr:from>
    <xdr:to>
      <xdr:col>1</xdr:col>
      <xdr:colOff>495300</xdr:colOff>
      <xdr:row>73</xdr:row>
      <xdr:rowOff>114300</xdr:rowOff>
    </xdr:to>
    <xdr:sp macro="" textlink="">
      <xdr:nvSpPr>
        <xdr:cNvPr id="2" name="Rectangle 1">
          <a:extLst>
            <a:ext uri="{FF2B5EF4-FFF2-40B4-BE49-F238E27FC236}">
              <a16:creationId xmlns:a16="http://schemas.microsoft.com/office/drawing/2014/main" id="{15C4EB9B-D3E1-47DD-A151-38F52F6C6A57}"/>
            </a:ext>
          </a:extLst>
        </xdr:cNvPr>
        <xdr:cNvSpPr/>
      </xdr:nvSpPr>
      <xdr:spPr bwMode="auto">
        <a:xfrm>
          <a:off x="64770" y="13058775"/>
          <a:ext cx="1163955"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470554</xdr:colOff>
      <xdr:row>72</xdr:row>
      <xdr:rowOff>16706</xdr:rowOff>
    </xdr:from>
    <xdr:to>
      <xdr:col>5</xdr:col>
      <xdr:colOff>904875</xdr:colOff>
      <xdr:row>73</xdr:row>
      <xdr:rowOff>131006</xdr:rowOff>
    </xdr:to>
    <xdr:sp macro="" textlink="">
      <xdr:nvSpPr>
        <xdr:cNvPr id="3" name="Rectangle 2">
          <a:extLst>
            <a:ext uri="{FF2B5EF4-FFF2-40B4-BE49-F238E27FC236}">
              <a16:creationId xmlns:a16="http://schemas.microsoft.com/office/drawing/2014/main" id="{185B03C5-0700-45F7-81B3-280AC8B245A1}"/>
            </a:ext>
          </a:extLst>
        </xdr:cNvPr>
        <xdr:cNvSpPr/>
      </xdr:nvSpPr>
      <xdr:spPr bwMode="auto">
        <a:xfrm>
          <a:off x="7623829" y="14037506"/>
          <a:ext cx="1386821"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72</xdr:row>
      <xdr:rowOff>16852</xdr:rowOff>
    </xdr:from>
    <xdr:to>
      <xdr:col>1</xdr:col>
      <xdr:colOff>1727249</xdr:colOff>
      <xdr:row>73</xdr:row>
      <xdr:rowOff>131152</xdr:rowOff>
    </xdr:to>
    <xdr:sp macro="" textlink="">
      <xdr:nvSpPr>
        <xdr:cNvPr id="4" name="Rectangle 3">
          <a:extLst>
            <a:ext uri="{FF2B5EF4-FFF2-40B4-BE49-F238E27FC236}">
              <a16:creationId xmlns:a16="http://schemas.microsoft.com/office/drawing/2014/main" id="{521AC1BD-A8FE-4122-97A7-376BA17E53C5}"/>
            </a:ext>
          </a:extLst>
        </xdr:cNvPr>
        <xdr:cNvSpPr/>
      </xdr:nvSpPr>
      <xdr:spPr bwMode="auto">
        <a:xfrm>
          <a:off x="1397977" y="13079437"/>
          <a:ext cx="106650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3344284</xdr:colOff>
      <xdr:row>72</xdr:row>
      <xdr:rowOff>18240</xdr:rowOff>
    </xdr:from>
    <xdr:to>
      <xdr:col>1</xdr:col>
      <xdr:colOff>4533900</xdr:colOff>
      <xdr:row>73</xdr:row>
      <xdr:rowOff>132540</xdr:rowOff>
    </xdr:to>
    <xdr:sp macro="" textlink="">
      <xdr:nvSpPr>
        <xdr:cNvPr id="5" name="Rectangle 4">
          <a:extLst>
            <a:ext uri="{FF2B5EF4-FFF2-40B4-BE49-F238E27FC236}">
              <a16:creationId xmlns:a16="http://schemas.microsoft.com/office/drawing/2014/main" id="{E527E7A0-EFE4-4B52-A4DA-5AF9C55A039E}"/>
            </a:ext>
          </a:extLst>
        </xdr:cNvPr>
        <xdr:cNvSpPr/>
      </xdr:nvSpPr>
      <xdr:spPr bwMode="auto">
        <a:xfrm>
          <a:off x="4058659" y="14039040"/>
          <a:ext cx="118961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72</xdr:row>
      <xdr:rowOff>21981</xdr:rowOff>
    </xdr:from>
    <xdr:to>
      <xdr:col>1</xdr:col>
      <xdr:colOff>3103097</xdr:colOff>
      <xdr:row>73</xdr:row>
      <xdr:rowOff>136281</xdr:rowOff>
    </xdr:to>
    <xdr:sp macro="" textlink="">
      <xdr:nvSpPr>
        <xdr:cNvPr id="6" name="Rectangle 5">
          <a:extLst>
            <a:ext uri="{FF2B5EF4-FFF2-40B4-BE49-F238E27FC236}">
              <a16:creationId xmlns:a16="http://schemas.microsoft.com/office/drawing/2014/main" id="{43F6AC43-F472-4F6D-AB80-93BFEADD4854}"/>
            </a:ext>
          </a:extLst>
        </xdr:cNvPr>
        <xdr:cNvSpPr/>
      </xdr:nvSpPr>
      <xdr:spPr bwMode="auto">
        <a:xfrm flipH="1">
          <a:off x="2693523" y="13076946"/>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4924425</xdr:colOff>
      <xdr:row>72</xdr:row>
      <xdr:rowOff>19488</xdr:rowOff>
    </xdr:from>
    <xdr:to>
      <xdr:col>4</xdr:col>
      <xdr:colOff>152400</xdr:colOff>
      <xdr:row>73</xdr:row>
      <xdr:rowOff>152399</xdr:rowOff>
    </xdr:to>
    <xdr:sp macro="" textlink="">
      <xdr:nvSpPr>
        <xdr:cNvPr id="7" name="Rectangle 6">
          <a:extLst>
            <a:ext uri="{FF2B5EF4-FFF2-40B4-BE49-F238E27FC236}">
              <a16:creationId xmlns:a16="http://schemas.microsoft.com/office/drawing/2014/main" id="{6A2AD630-31ED-483C-A253-1AE47C2127AF}"/>
            </a:ext>
          </a:extLst>
        </xdr:cNvPr>
        <xdr:cNvSpPr/>
      </xdr:nvSpPr>
      <xdr:spPr bwMode="auto">
        <a:xfrm>
          <a:off x="5638800" y="14040288"/>
          <a:ext cx="1666875" cy="323411"/>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74</xdr:row>
      <xdr:rowOff>0</xdr:rowOff>
    </xdr:from>
    <xdr:to>
      <xdr:col>1</xdr:col>
      <xdr:colOff>447675</xdr:colOff>
      <xdr:row>74</xdr:row>
      <xdr:rowOff>114300</xdr:rowOff>
    </xdr:to>
    <xdr:sp macro="" textlink="">
      <xdr:nvSpPr>
        <xdr:cNvPr id="8" name="Rectangle 7">
          <a:extLst>
            <a:ext uri="{FF2B5EF4-FFF2-40B4-BE49-F238E27FC236}">
              <a16:creationId xmlns:a16="http://schemas.microsoft.com/office/drawing/2014/main" id="{0C31CD2C-B928-4CF9-81A9-7E12E3F8EF22}"/>
            </a:ext>
          </a:extLst>
        </xdr:cNvPr>
        <xdr:cNvSpPr/>
      </xdr:nvSpPr>
      <xdr:spPr bwMode="auto">
        <a:xfrm>
          <a:off x="26670" y="13439775"/>
          <a:ext cx="115252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74</xdr:row>
      <xdr:rowOff>0</xdr:rowOff>
    </xdr:from>
    <xdr:to>
      <xdr:col>2</xdr:col>
      <xdr:colOff>4457700</xdr:colOff>
      <xdr:row>74</xdr:row>
      <xdr:rowOff>104775</xdr:rowOff>
    </xdr:to>
    <xdr:sp macro="" textlink="">
      <xdr:nvSpPr>
        <xdr:cNvPr id="9" name="Rectangle 8">
          <a:extLst>
            <a:ext uri="{FF2B5EF4-FFF2-40B4-BE49-F238E27FC236}">
              <a16:creationId xmlns:a16="http://schemas.microsoft.com/office/drawing/2014/main" id="{DA33EEFD-9A72-4A0C-8FC0-F1E6D6752A38}"/>
            </a:ext>
          </a:extLst>
        </xdr:cNvPr>
        <xdr:cNvSpPr/>
      </xdr:nvSpPr>
      <xdr:spPr bwMode="auto">
        <a:xfrm>
          <a:off x="8221980" y="13439775"/>
          <a:ext cx="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74</xdr:row>
      <xdr:rowOff>10844</xdr:rowOff>
    </xdr:from>
    <xdr:to>
      <xdr:col>1</xdr:col>
      <xdr:colOff>1449557</xdr:colOff>
      <xdr:row>74</xdr:row>
      <xdr:rowOff>138479</xdr:rowOff>
    </xdr:to>
    <xdr:sp macro="" textlink="">
      <xdr:nvSpPr>
        <xdr:cNvPr id="10" name="Rectangle 9">
          <a:extLst>
            <a:ext uri="{FF2B5EF4-FFF2-40B4-BE49-F238E27FC236}">
              <a16:creationId xmlns:a16="http://schemas.microsoft.com/office/drawing/2014/main" id="{BA6BF42C-C917-40E8-B1A2-B4905A4DFFF7}"/>
            </a:ext>
          </a:extLst>
        </xdr:cNvPr>
        <xdr:cNvSpPr/>
      </xdr:nvSpPr>
      <xdr:spPr bwMode="auto">
        <a:xfrm>
          <a:off x="1445747" y="13452524"/>
          <a:ext cx="737235" cy="12192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5099246</xdr:colOff>
      <xdr:row>74</xdr:row>
      <xdr:rowOff>7327</xdr:rowOff>
    </xdr:from>
    <xdr:to>
      <xdr:col>3</xdr:col>
      <xdr:colOff>711884</xdr:colOff>
      <xdr:row>74</xdr:row>
      <xdr:rowOff>133057</xdr:rowOff>
    </xdr:to>
    <xdr:sp macro="" textlink="">
      <xdr:nvSpPr>
        <xdr:cNvPr id="11" name="Rectangle 10">
          <a:extLst>
            <a:ext uri="{FF2B5EF4-FFF2-40B4-BE49-F238E27FC236}">
              <a16:creationId xmlns:a16="http://schemas.microsoft.com/office/drawing/2014/main" id="{0E3C6DFC-6B6B-4E3F-B69E-4B7E5036380C}"/>
            </a:ext>
          </a:extLst>
        </xdr:cNvPr>
        <xdr:cNvSpPr/>
      </xdr:nvSpPr>
      <xdr:spPr bwMode="auto">
        <a:xfrm>
          <a:off x="5813621" y="14409127"/>
          <a:ext cx="130858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74</xdr:row>
      <xdr:rowOff>0</xdr:rowOff>
    </xdr:from>
    <xdr:to>
      <xdr:col>2</xdr:col>
      <xdr:colOff>2914650</xdr:colOff>
      <xdr:row>74</xdr:row>
      <xdr:rowOff>123825</xdr:rowOff>
    </xdr:to>
    <xdr:sp macro="" textlink="">
      <xdr:nvSpPr>
        <xdr:cNvPr id="12" name="Rectangle 11">
          <a:extLst>
            <a:ext uri="{FF2B5EF4-FFF2-40B4-BE49-F238E27FC236}">
              <a16:creationId xmlns:a16="http://schemas.microsoft.com/office/drawing/2014/main" id="{F42177CC-A590-45EE-8115-B042306CF6D8}"/>
            </a:ext>
          </a:extLst>
        </xdr:cNvPr>
        <xdr:cNvSpPr/>
      </xdr:nvSpPr>
      <xdr:spPr bwMode="auto">
        <a:xfrm>
          <a:off x="8216265" y="13439775"/>
          <a:ext cx="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74</xdr:row>
      <xdr:rowOff>14653</xdr:rowOff>
    </xdr:from>
    <xdr:to>
      <xdr:col>5</xdr:col>
      <xdr:colOff>886118</xdr:colOff>
      <xdr:row>74</xdr:row>
      <xdr:rowOff>140383</xdr:rowOff>
    </xdr:to>
    <xdr:sp macro="" textlink="">
      <xdr:nvSpPr>
        <xdr:cNvPr id="13" name="Rectangle 12">
          <a:extLst>
            <a:ext uri="{FF2B5EF4-FFF2-40B4-BE49-F238E27FC236}">
              <a16:creationId xmlns:a16="http://schemas.microsoft.com/office/drawing/2014/main" id="{2416CA8E-5172-48FD-91BF-3C8B90FCDEAF}"/>
            </a:ext>
          </a:extLst>
        </xdr:cNvPr>
        <xdr:cNvSpPr/>
      </xdr:nvSpPr>
      <xdr:spPr bwMode="auto">
        <a:xfrm>
          <a:off x="9737481" y="13458238"/>
          <a:ext cx="1113692" cy="11811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74</xdr:row>
      <xdr:rowOff>14653</xdr:rowOff>
    </xdr:from>
    <xdr:to>
      <xdr:col>1</xdr:col>
      <xdr:colOff>2968136</xdr:colOff>
      <xdr:row>74</xdr:row>
      <xdr:rowOff>134668</xdr:rowOff>
    </xdr:to>
    <xdr:sp macro="" textlink="">
      <xdr:nvSpPr>
        <xdr:cNvPr id="14" name="Rectangle 13">
          <a:extLst>
            <a:ext uri="{FF2B5EF4-FFF2-40B4-BE49-F238E27FC236}">
              <a16:creationId xmlns:a16="http://schemas.microsoft.com/office/drawing/2014/main" id="{BB690290-C9F8-4799-ACA0-F9CCE3D1DF46}"/>
            </a:ext>
          </a:extLst>
        </xdr:cNvPr>
        <xdr:cNvSpPr/>
      </xdr:nvSpPr>
      <xdr:spPr bwMode="auto">
        <a:xfrm>
          <a:off x="2592558" y="13458238"/>
          <a:ext cx="1109003" cy="11239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3362325</xdr:colOff>
      <xdr:row>74</xdr:row>
      <xdr:rowOff>22413</xdr:rowOff>
    </xdr:from>
    <xdr:to>
      <xdr:col>1</xdr:col>
      <xdr:colOff>4383991</xdr:colOff>
      <xdr:row>74</xdr:row>
      <xdr:rowOff>133791</xdr:rowOff>
    </xdr:to>
    <xdr:sp macro="" textlink="">
      <xdr:nvSpPr>
        <xdr:cNvPr id="15" name="Rectangle 14">
          <a:extLst>
            <a:ext uri="{FF2B5EF4-FFF2-40B4-BE49-F238E27FC236}">
              <a16:creationId xmlns:a16="http://schemas.microsoft.com/office/drawing/2014/main" id="{1FDB0C32-674A-4041-AB51-9441B1E968F4}"/>
            </a:ext>
          </a:extLst>
        </xdr:cNvPr>
        <xdr:cNvSpPr/>
      </xdr:nvSpPr>
      <xdr:spPr bwMode="auto">
        <a:xfrm>
          <a:off x="4076700" y="14424213"/>
          <a:ext cx="1021666" cy="11137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73</xdr:row>
      <xdr:rowOff>0</xdr:rowOff>
    </xdr:from>
    <xdr:to>
      <xdr:col>1</xdr:col>
      <xdr:colOff>495300</xdr:colOff>
      <xdr:row>74</xdr:row>
      <xdr:rowOff>114300</xdr:rowOff>
    </xdr:to>
    <xdr:sp macro="" textlink="">
      <xdr:nvSpPr>
        <xdr:cNvPr id="2" name="Rectangle 1">
          <a:extLst>
            <a:ext uri="{FF2B5EF4-FFF2-40B4-BE49-F238E27FC236}">
              <a16:creationId xmlns:a16="http://schemas.microsoft.com/office/drawing/2014/main" id="{B6DD3B6C-1ACA-4A35-B028-2F91100C265A}"/>
            </a:ext>
          </a:extLst>
        </xdr:cNvPr>
        <xdr:cNvSpPr/>
      </xdr:nvSpPr>
      <xdr:spPr bwMode="auto">
        <a:xfrm>
          <a:off x="66675" y="16840200"/>
          <a:ext cx="114300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470554</xdr:colOff>
      <xdr:row>73</xdr:row>
      <xdr:rowOff>16706</xdr:rowOff>
    </xdr:from>
    <xdr:to>
      <xdr:col>5</xdr:col>
      <xdr:colOff>904875</xdr:colOff>
      <xdr:row>74</xdr:row>
      <xdr:rowOff>131006</xdr:rowOff>
    </xdr:to>
    <xdr:sp macro="" textlink="">
      <xdr:nvSpPr>
        <xdr:cNvPr id="3" name="Rectangle 2">
          <a:extLst>
            <a:ext uri="{FF2B5EF4-FFF2-40B4-BE49-F238E27FC236}">
              <a16:creationId xmlns:a16="http://schemas.microsoft.com/office/drawing/2014/main" id="{50B2F5E4-53AC-4245-A28A-032F33A80F0B}"/>
            </a:ext>
          </a:extLst>
        </xdr:cNvPr>
        <xdr:cNvSpPr/>
      </xdr:nvSpPr>
      <xdr:spPr bwMode="auto">
        <a:xfrm>
          <a:off x="7623829" y="16856906"/>
          <a:ext cx="1386821"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73</xdr:row>
      <xdr:rowOff>16852</xdr:rowOff>
    </xdr:from>
    <xdr:to>
      <xdr:col>1</xdr:col>
      <xdr:colOff>1727249</xdr:colOff>
      <xdr:row>74</xdr:row>
      <xdr:rowOff>131152</xdr:rowOff>
    </xdr:to>
    <xdr:sp macro="" textlink="">
      <xdr:nvSpPr>
        <xdr:cNvPr id="4" name="Rectangle 3">
          <a:extLst>
            <a:ext uri="{FF2B5EF4-FFF2-40B4-BE49-F238E27FC236}">
              <a16:creationId xmlns:a16="http://schemas.microsoft.com/office/drawing/2014/main" id="{ED2AF41C-03A0-450F-9CAE-796B5E1943B1}"/>
            </a:ext>
          </a:extLst>
        </xdr:cNvPr>
        <xdr:cNvSpPr/>
      </xdr:nvSpPr>
      <xdr:spPr bwMode="auto">
        <a:xfrm>
          <a:off x="1382737" y="16857052"/>
          <a:ext cx="105888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3344284</xdr:colOff>
      <xdr:row>73</xdr:row>
      <xdr:rowOff>18240</xdr:rowOff>
    </xdr:from>
    <xdr:to>
      <xdr:col>1</xdr:col>
      <xdr:colOff>4724400</xdr:colOff>
      <xdr:row>74</xdr:row>
      <xdr:rowOff>132540</xdr:rowOff>
    </xdr:to>
    <xdr:sp macro="" textlink="">
      <xdr:nvSpPr>
        <xdr:cNvPr id="5" name="Rectangle 4">
          <a:extLst>
            <a:ext uri="{FF2B5EF4-FFF2-40B4-BE49-F238E27FC236}">
              <a16:creationId xmlns:a16="http://schemas.microsoft.com/office/drawing/2014/main" id="{57619B6E-21EB-415B-B685-05119C37848C}"/>
            </a:ext>
          </a:extLst>
        </xdr:cNvPr>
        <xdr:cNvSpPr/>
      </xdr:nvSpPr>
      <xdr:spPr bwMode="auto">
        <a:xfrm>
          <a:off x="4058659" y="14267640"/>
          <a:ext cx="138011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73</xdr:row>
      <xdr:rowOff>21981</xdr:rowOff>
    </xdr:from>
    <xdr:to>
      <xdr:col>1</xdr:col>
      <xdr:colOff>3103097</xdr:colOff>
      <xdr:row>74</xdr:row>
      <xdr:rowOff>136281</xdr:rowOff>
    </xdr:to>
    <xdr:sp macro="" textlink="">
      <xdr:nvSpPr>
        <xdr:cNvPr id="6" name="Rectangle 5">
          <a:extLst>
            <a:ext uri="{FF2B5EF4-FFF2-40B4-BE49-F238E27FC236}">
              <a16:creationId xmlns:a16="http://schemas.microsoft.com/office/drawing/2014/main" id="{379F0FAB-A412-4506-9D41-1666E2C7C390}"/>
            </a:ext>
          </a:extLst>
        </xdr:cNvPr>
        <xdr:cNvSpPr/>
      </xdr:nvSpPr>
      <xdr:spPr bwMode="auto">
        <a:xfrm flipH="1">
          <a:off x="2670663" y="16862181"/>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5076825</xdr:colOff>
      <xdr:row>73</xdr:row>
      <xdr:rowOff>19488</xdr:rowOff>
    </xdr:from>
    <xdr:to>
      <xdr:col>4</xdr:col>
      <xdr:colOff>152400</xdr:colOff>
      <xdr:row>74</xdr:row>
      <xdr:rowOff>152399</xdr:rowOff>
    </xdr:to>
    <xdr:sp macro="" textlink="">
      <xdr:nvSpPr>
        <xdr:cNvPr id="7" name="Rectangle 6">
          <a:extLst>
            <a:ext uri="{FF2B5EF4-FFF2-40B4-BE49-F238E27FC236}">
              <a16:creationId xmlns:a16="http://schemas.microsoft.com/office/drawing/2014/main" id="{9704802B-16E8-4357-A121-85AD324C50FC}"/>
            </a:ext>
          </a:extLst>
        </xdr:cNvPr>
        <xdr:cNvSpPr/>
      </xdr:nvSpPr>
      <xdr:spPr bwMode="auto">
        <a:xfrm>
          <a:off x="5791200" y="14268888"/>
          <a:ext cx="1514475" cy="323411"/>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75</xdr:row>
      <xdr:rowOff>0</xdr:rowOff>
    </xdr:from>
    <xdr:to>
      <xdr:col>1</xdr:col>
      <xdr:colOff>447675</xdr:colOff>
      <xdr:row>75</xdr:row>
      <xdr:rowOff>114300</xdr:rowOff>
    </xdr:to>
    <xdr:sp macro="" textlink="">
      <xdr:nvSpPr>
        <xdr:cNvPr id="8" name="Rectangle 7">
          <a:extLst>
            <a:ext uri="{FF2B5EF4-FFF2-40B4-BE49-F238E27FC236}">
              <a16:creationId xmlns:a16="http://schemas.microsoft.com/office/drawing/2014/main" id="{05C502D3-B3A7-445F-82E1-08922BF2A84C}"/>
            </a:ext>
          </a:extLst>
        </xdr:cNvPr>
        <xdr:cNvSpPr/>
      </xdr:nvSpPr>
      <xdr:spPr bwMode="auto">
        <a:xfrm>
          <a:off x="28575" y="17221200"/>
          <a:ext cx="113347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75</xdr:row>
      <xdr:rowOff>0</xdr:rowOff>
    </xdr:from>
    <xdr:to>
      <xdr:col>2</xdr:col>
      <xdr:colOff>4457700</xdr:colOff>
      <xdr:row>75</xdr:row>
      <xdr:rowOff>104775</xdr:rowOff>
    </xdr:to>
    <xdr:sp macro="" textlink="">
      <xdr:nvSpPr>
        <xdr:cNvPr id="9" name="Rectangle 8">
          <a:extLst>
            <a:ext uri="{FF2B5EF4-FFF2-40B4-BE49-F238E27FC236}">
              <a16:creationId xmlns:a16="http://schemas.microsoft.com/office/drawing/2014/main" id="{30E549D5-70E7-4D4C-9C62-3ABB8E719C7A}"/>
            </a:ext>
          </a:extLst>
        </xdr:cNvPr>
        <xdr:cNvSpPr/>
      </xdr:nvSpPr>
      <xdr:spPr bwMode="auto">
        <a:xfrm>
          <a:off x="6410325" y="17221200"/>
          <a:ext cx="0" cy="10477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75</xdr:row>
      <xdr:rowOff>10844</xdr:rowOff>
    </xdr:from>
    <xdr:to>
      <xdr:col>1</xdr:col>
      <xdr:colOff>1449557</xdr:colOff>
      <xdr:row>75</xdr:row>
      <xdr:rowOff>138479</xdr:rowOff>
    </xdr:to>
    <xdr:sp macro="" textlink="">
      <xdr:nvSpPr>
        <xdr:cNvPr id="10" name="Rectangle 9">
          <a:extLst>
            <a:ext uri="{FF2B5EF4-FFF2-40B4-BE49-F238E27FC236}">
              <a16:creationId xmlns:a16="http://schemas.microsoft.com/office/drawing/2014/main" id="{EEFFCD39-CFB4-4F82-8777-C821E8BE6C2F}"/>
            </a:ext>
          </a:extLst>
        </xdr:cNvPr>
        <xdr:cNvSpPr/>
      </xdr:nvSpPr>
      <xdr:spPr bwMode="auto">
        <a:xfrm>
          <a:off x="1428602" y="17232044"/>
          <a:ext cx="735330"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5099246</xdr:colOff>
      <xdr:row>75</xdr:row>
      <xdr:rowOff>7327</xdr:rowOff>
    </xdr:from>
    <xdr:to>
      <xdr:col>3</xdr:col>
      <xdr:colOff>711884</xdr:colOff>
      <xdr:row>75</xdr:row>
      <xdr:rowOff>133057</xdr:rowOff>
    </xdr:to>
    <xdr:sp macro="" textlink="">
      <xdr:nvSpPr>
        <xdr:cNvPr id="11" name="Rectangle 10">
          <a:extLst>
            <a:ext uri="{FF2B5EF4-FFF2-40B4-BE49-F238E27FC236}">
              <a16:creationId xmlns:a16="http://schemas.microsoft.com/office/drawing/2014/main" id="{BBBF2C82-A96E-456A-A949-0B0EF05225D0}"/>
            </a:ext>
          </a:extLst>
        </xdr:cNvPr>
        <xdr:cNvSpPr/>
      </xdr:nvSpPr>
      <xdr:spPr bwMode="auto">
        <a:xfrm>
          <a:off x="5813621" y="17228527"/>
          <a:ext cx="130858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75</xdr:row>
      <xdr:rowOff>0</xdr:rowOff>
    </xdr:from>
    <xdr:to>
      <xdr:col>2</xdr:col>
      <xdr:colOff>2914650</xdr:colOff>
      <xdr:row>75</xdr:row>
      <xdr:rowOff>123825</xdr:rowOff>
    </xdr:to>
    <xdr:sp macro="" textlink="">
      <xdr:nvSpPr>
        <xdr:cNvPr id="12" name="Rectangle 11">
          <a:extLst>
            <a:ext uri="{FF2B5EF4-FFF2-40B4-BE49-F238E27FC236}">
              <a16:creationId xmlns:a16="http://schemas.microsoft.com/office/drawing/2014/main" id="{6FD79D00-4E07-4A8B-91CD-8F31AAEFA535}"/>
            </a:ext>
          </a:extLst>
        </xdr:cNvPr>
        <xdr:cNvSpPr/>
      </xdr:nvSpPr>
      <xdr:spPr bwMode="auto">
        <a:xfrm>
          <a:off x="6410325" y="17221200"/>
          <a:ext cx="0"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75</xdr:row>
      <xdr:rowOff>14653</xdr:rowOff>
    </xdr:from>
    <xdr:to>
      <xdr:col>5</xdr:col>
      <xdr:colOff>886118</xdr:colOff>
      <xdr:row>75</xdr:row>
      <xdr:rowOff>140383</xdr:rowOff>
    </xdr:to>
    <xdr:sp macro="" textlink="">
      <xdr:nvSpPr>
        <xdr:cNvPr id="13" name="Rectangle 12">
          <a:extLst>
            <a:ext uri="{FF2B5EF4-FFF2-40B4-BE49-F238E27FC236}">
              <a16:creationId xmlns:a16="http://schemas.microsoft.com/office/drawing/2014/main" id="{DDA5A096-8AB8-4BC4-9AA2-8DDA46DABC69}"/>
            </a:ext>
          </a:extLst>
        </xdr:cNvPr>
        <xdr:cNvSpPr/>
      </xdr:nvSpPr>
      <xdr:spPr bwMode="auto">
        <a:xfrm>
          <a:off x="7910586" y="17235853"/>
          <a:ext cx="1081307"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75</xdr:row>
      <xdr:rowOff>14653</xdr:rowOff>
    </xdr:from>
    <xdr:to>
      <xdr:col>1</xdr:col>
      <xdr:colOff>2968136</xdr:colOff>
      <xdr:row>75</xdr:row>
      <xdr:rowOff>134668</xdr:rowOff>
    </xdr:to>
    <xdr:sp macro="" textlink="">
      <xdr:nvSpPr>
        <xdr:cNvPr id="14" name="Rectangle 13">
          <a:extLst>
            <a:ext uri="{FF2B5EF4-FFF2-40B4-BE49-F238E27FC236}">
              <a16:creationId xmlns:a16="http://schemas.microsoft.com/office/drawing/2014/main" id="{59A8430B-9A42-4362-9DF0-F7E4A74FD459}"/>
            </a:ext>
          </a:extLst>
        </xdr:cNvPr>
        <xdr:cNvSpPr/>
      </xdr:nvSpPr>
      <xdr:spPr bwMode="auto">
        <a:xfrm>
          <a:off x="2575413" y="17235853"/>
          <a:ext cx="1107098" cy="12001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3362325</xdr:colOff>
      <xdr:row>75</xdr:row>
      <xdr:rowOff>22413</xdr:rowOff>
    </xdr:from>
    <xdr:to>
      <xdr:col>1</xdr:col>
      <xdr:colOff>4383991</xdr:colOff>
      <xdr:row>75</xdr:row>
      <xdr:rowOff>133791</xdr:rowOff>
    </xdr:to>
    <xdr:sp macro="" textlink="">
      <xdr:nvSpPr>
        <xdr:cNvPr id="15" name="Rectangle 14">
          <a:extLst>
            <a:ext uri="{FF2B5EF4-FFF2-40B4-BE49-F238E27FC236}">
              <a16:creationId xmlns:a16="http://schemas.microsoft.com/office/drawing/2014/main" id="{9EFF34D2-D602-41E5-909E-2FC109EA6532}"/>
            </a:ext>
          </a:extLst>
        </xdr:cNvPr>
        <xdr:cNvSpPr/>
      </xdr:nvSpPr>
      <xdr:spPr bwMode="auto">
        <a:xfrm>
          <a:off x="4076700" y="17243613"/>
          <a:ext cx="1021666" cy="11137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74</xdr:row>
      <xdr:rowOff>0</xdr:rowOff>
    </xdr:from>
    <xdr:to>
      <xdr:col>1</xdr:col>
      <xdr:colOff>590550</xdr:colOff>
      <xdr:row>75</xdr:row>
      <xdr:rowOff>114300</xdr:rowOff>
    </xdr:to>
    <xdr:sp macro="" textlink="">
      <xdr:nvSpPr>
        <xdr:cNvPr id="2" name="Rectangle 1">
          <a:extLst>
            <a:ext uri="{FF2B5EF4-FFF2-40B4-BE49-F238E27FC236}">
              <a16:creationId xmlns:a16="http://schemas.microsoft.com/office/drawing/2014/main" id="{82AAAC02-2BB8-4790-98F7-8F32823B5305}"/>
            </a:ext>
          </a:extLst>
        </xdr:cNvPr>
        <xdr:cNvSpPr/>
      </xdr:nvSpPr>
      <xdr:spPr bwMode="auto">
        <a:xfrm>
          <a:off x="66675" y="11020425"/>
          <a:ext cx="123825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647701</xdr:colOff>
      <xdr:row>73</xdr:row>
      <xdr:rowOff>169106</xdr:rowOff>
    </xdr:from>
    <xdr:to>
      <xdr:col>5</xdr:col>
      <xdr:colOff>1050828</xdr:colOff>
      <xdr:row>75</xdr:row>
      <xdr:rowOff>92906</xdr:rowOff>
    </xdr:to>
    <xdr:sp macro="" textlink="">
      <xdr:nvSpPr>
        <xdr:cNvPr id="3" name="Rectangle 2">
          <a:extLst>
            <a:ext uri="{FF2B5EF4-FFF2-40B4-BE49-F238E27FC236}">
              <a16:creationId xmlns:a16="http://schemas.microsoft.com/office/drawing/2014/main" id="{742ED86B-5FE1-496A-930F-D69D9003AA69}"/>
            </a:ext>
          </a:extLst>
        </xdr:cNvPr>
        <xdr:cNvSpPr/>
      </xdr:nvSpPr>
      <xdr:spPr bwMode="auto">
        <a:xfrm>
          <a:off x="7972426" y="14180381"/>
          <a:ext cx="126990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828675</xdr:colOff>
      <xdr:row>74</xdr:row>
      <xdr:rowOff>7327</xdr:rowOff>
    </xdr:from>
    <xdr:to>
      <xdr:col>1</xdr:col>
      <xdr:colOff>2098724</xdr:colOff>
      <xdr:row>75</xdr:row>
      <xdr:rowOff>121627</xdr:rowOff>
    </xdr:to>
    <xdr:sp macro="" textlink="">
      <xdr:nvSpPr>
        <xdr:cNvPr id="4" name="Rectangle 3">
          <a:extLst>
            <a:ext uri="{FF2B5EF4-FFF2-40B4-BE49-F238E27FC236}">
              <a16:creationId xmlns:a16="http://schemas.microsoft.com/office/drawing/2014/main" id="{00C874DE-75FF-47C2-8295-D84A6464D19B}"/>
            </a:ext>
          </a:extLst>
        </xdr:cNvPr>
        <xdr:cNvSpPr/>
      </xdr:nvSpPr>
      <xdr:spPr bwMode="auto">
        <a:xfrm>
          <a:off x="1543050" y="11027752"/>
          <a:ext cx="127004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3858635</xdr:colOff>
      <xdr:row>73</xdr:row>
      <xdr:rowOff>189690</xdr:rowOff>
    </xdr:from>
    <xdr:to>
      <xdr:col>1</xdr:col>
      <xdr:colOff>5219701</xdr:colOff>
      <xdr:row>75</xdr:row>
      <xdr:rowOff>113490</xdr:rowOff>
    </xdr:to>
    <xdr:sp macro="" textlink="">
      <xdr:nvSpPr>
        <xdr:cNvPr id="5" name="Rectangle 4">
          <a:extLst>
            <a:ext uri="{FF2B5EF4-FFF2-40B4-BE49-F238E27FC236}">
              <a16:creationId xmlns:a16="http://schemas.microsoft.com/office/drawing/2014/main" id="{EE15BFD4-66CD-4B63-8011-99FEE847E943}"/>
            </a:ext>
          </a:extLst>
        </xdr:cNvPr>
        <xdr:cNvSpPr/>
      </xdr:nvSpPr>
      <xdr:spPr bwMode="auto">
        <a:xfrm>
          <a:off x="4573010" y="11019615"/>
          <a:ext cx="136106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2365863</xdr:colOff>
      <xdr:row>74</xdr:row>
      <xdr:rowOff>2931</xdr:rowOff>
    </xdr:from>
    <xdr:to>
      <xdr:col>1</xdr:col>
      <xdr:colOff>3512672</xdr:colOff>
      <xdr:row>75</xdr:row>
      <xdr:rowOff>117231</xdr:rowOff>
    </xdr:to>
    <xdr:sp macro="" textlink="">
      <xdr:nvSpPr>
        <xdr:cNvPr id="6" name="Rectangle 5">
          <a:extLst>
            <a:ext uri="{FF2B5EF4-FFF2-40B4-BE49-F238E27FC236}">
              <a16:creationId xmlns:a16="http://schemas.microsoft.com/office/drawing/2014/main" id="{5AF8A5BC-511D-45FF-AF93-1FC36F0F5BFB}"/>
            </a:ext>
          </a:extLst>
        </xdr:cNvPr>
        <xdr:cNvSpPr/>
      </xdr:nvSpPr>
      <xdr:spPr bwMode="auto">
        <a:xfrm flipH="1">
          <a:off x="3080238" y="11023356"/>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114300</xdr:colOff>
      <xdr:row>74</xdr:row>
      <xdr:rowOff>439</xdr:rowOff>
    </xdr:from>
    <xdr:to>
      <xdr:col>4</xdr:col>
      <xdr:colOff>285750</xdr:colOff>
      <xdr:row>75</xdr:row>
      <xdr:rowOff>95250</xdr:rowOff>
    </xdr:to>
    <xdr:sp macro="" textlink="">
      <xdr:nvSpPr>
        <xdr:cNvPr id="7" name="Rectangle 6">
          <a:extLst>
            <a:ext uri="{FF2B5EF4-FFF2-40B4-BE49-F238E27FC236}">
              <a16:creationId xmlns:a16="http://schemas.microsoft.com/office/drawing/2014/main" id="{A51E0F5D-D7CE-4B8D-B6CD-2400A79BEE97}"/>
            </a:ext>
          </a:extLst>
        </xdr:cNvPr>
        <xdr:cNvSpPr/>
      </xdr:nvSpPr>
      <xdr:spPr bwMode="auto">
        <a:xfrm>
          <a:off x="6248400" y="11020864"/>
          <a:ext cx="1362075" cy="285311"/>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76</xdr:row>
      <xdr:rowOff>0</xdr:rowOff>
    </xdr:from>
    <xdr:to>
      <xdr:col>1</xdr:col>
      <xdr:colOff>447675</xdr:colOff>
      <xdr:row>76</xdr:row>
      <xdr:rowOff>114300</xdr:rowOff>
    </xdr:to>
    <xdr:sp macro="" textlink="">
      <xdr:nvSpPr>
        <xdr:cNvPr id="8" name="Rectangle 7">
          <a:extLst>
            <a:ext uri="{FF2B5EF4-FFF2-40B4-BE49-F238E27FC236}">
              <a16:creationId xmlns:a16="http://schemas.microsoft.com/office/drawing/2014/main" id="{D7294C6A-B123-4F81-B8E7-D9B0457E72CF}"/>
            </a:ext>
          </a:extLst>
        </xdr:cNvPr>
        <xdr:cNvSpPr/>
      </xdr:nvSpPr>
      <xdr:spPr bwMode="auto">
        <a:xfrm>
          <a:off x="26670" y="13439775"/>
          <a:ext cx="115252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76</xdr:row>
      <xdr:rowOff>0</xdr:rowOff>
    </xdr:from>
    <xdr:to>
      <xdr:col>2</xdr:col>
      <xdr:colOff>4457700</xdr:colOff>
      <xdr:row>76</xdr:row>
      <xdr:rowOff>104775</xdr:rowOff>
    </xdr:to>
    <xdr:sp macro="" textlink="">
      <xdr:nvSpPr>
        <xdr:cNvPr id="9" name="Rectangle 8">
          <a:extLst>
            <a:ext uri="{FF2B5EF4-FFF2-40B4-BE49-F238E27FC236}">
              <a16:creationId xmlns:a16="http://schemas.microsoft.com/office/drawing/2014/main" id="{58A60C9E-52EE-4243-979C-276556C6F811}"/>
            </a:ext>
          </a:extLst>
        </xdr:cNvPr>
        <xdr:cNvSpPr/>
      </xdr:nvSpPr>
      <xdr:spPr bwMode="auto">
        <a:xfrm>
          <a:off x="8221980" y="13439775"/>
          <a:ext cx="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1114277</xdr:colOff>
      <xdr:row>76</xdr:row>
      <xdr:rowOff>29894</xdr:rowOff>
    </xdr:from>
    <xdr:to>
      <xdr:col>1</xdr:col>
      <xdr:colOff>1849607</xdr:colOff>
      <xdr:row>76</xdr:row>
      <xdr:rowOff>157529</xdr:rowOff>
    </xdr:to>
    <xdr:sp macro="" textlink="">
      <xdr:nvSpPr>
        <xdr:cNvPr id="10" name="Rectangle 9">
          <a:extLst>
            <a:ext uri="{FF2B5EF4-FFF2-40B4-BE49-F238E27FC236}">
              <a16:creationId xmlns:a16="http://schemas.microsoft.com/office/drawing/2014/main" id="{666EBAD0-3F7F-49DA-94A4-A341DB67453E}"/>
            </a:ext>
          </a:extLst>
        </xdr:cNvPr>
        <xdr:cNvSpPr/>
      </xdr:nvSpPr>
      <xdr:spPr bwMode="auto">
        <a:xfrm>
          <a:off x="1828652" y="11431319"/>
          <a:ext cx="735330"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336746</xdr:colOff>
      <xdr:row>76</xdr:row>
      <xdr:rowOff>9525</xdr:rowOff>
    </xdr:from>
    <xdr:to>
      <xdr:col>4</xdr:col>
      <xdr:colOff>76200</xdr:colOff>
      <xdr:row>76</xdr:row>
      <xdr:rowOff>180682</xdr:rowOff>
    </xdr:to>
    <xdr:sp macro="" textlink="">
      <xdr:nvSpPr>
        <xdr:cNvPr id="11" name="Rectangle 10">
          <a:extLst>
            <a:ext uri="{FF2B5EF4-FFF2-40B4-BE49-F238E27FC236}">
              <a16:creationId xmlns:a16="http://schemas.microsoft.com/office/drawing/2014/main" id="{8198EA55-618C-43D7-A210-9AA602C26CC9}"/>
            </a:ext>
          </a:extLst>
        </xdr:cNvPr>
        <xdr:cNvSpPr/>
      </xdr:nvSpPr>
      <xdr:spPr bwMode="auto">
        <a:xfrm>
          <a:off x="6470846" y="11410950"/>
          <a:ext cx="930079" cy="17115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76</xdr:row>
      <xdr:rowOff>0</xdr:rowOff>
    </xdr:from>
    <xdr:to>
      <xdr:col>2</xdr:col>
      <xdr:colOff>2914650</xdr:colOff>
      <xdr:row>76</xdr:row>
      <xdr:rowOff>123825</xdr:rowOff>
    </xdr:to>
    <xdr:sp macro="" textlink="">
      <xdr:nvSpPr>
        <xdr:cNvPr id="12" name="Rectangle 11">
          <a:extLst>
            <a:ext uri="{FF2B5EF4-FFF2-40B4-BE49-F238E27FC236}">
              <a16:creationId xmlns:a16="http://schemas.microsoft.com/office/drawing/2014/main" id="{2824B927-D6DB-4633-A630-AD0DF83135AA}"/>
            </a:ext>
          </a:extLst>
        </xdr:cNvPr>
        <xdr:cNvSpPr/>
      </xdr:nvSpPr>
      <xdr:spPr bwMode="auto">
        <a:xfrm>
          <a:off x="8216265" y="13439775"/>
          <a:ext cx="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833511</xdr:colOff>
      <xdr:row>75</xdr:row>
      <xdr:rowOff>176578</xdr:rowOff>
    </xdr:from>
    <xdr:to>
      <xdr:col>5</xdr:col>
      <xdr:colOff>838493</xdr:colOff>
      <xdr:row>76</xdr:row>
      <xdr:rowOff>111808</xdr:rowOff>
    </xdr:to>
    <xdr:sp macro="" textlink="">
      <xdr:nvSpPr>
        <xdr:cNvPr id="13" name="Rectangle 12">
          <a:extLst>
            <a:ext uri="{FF2B5EF4-FFF2-40B4-BE49-F238E27FC236}">
              <a16:creationId xmlns:a16="http://schemas.microsoft.com/office/drawing/2014/main" id="{0BF20842-8B93-44D5-A663-CEC99C0DD7FB}"/>
            </a:ext>
          </a:extLst>
        </xdr:cNvPr>
        <xdr:cNvSpPr/>
      </xdr:nvSpPr>
      <xdr:spPr bwMode="auto">
        <a:xfrm>
          <a:off x="8158236" y="14568853"/>
          <a:ext cx="871757"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2346813</xdr:colOff>
      <xdr:row>76</xdr:row>
      <xdr:rowOff>14653</xdr:rowOff>
    </xdr:from>
    <xdr:to>
      <xdr:col>1</xdr:col>
      <xdr:colOff>3453911</xdr:colOff>
      <xdr:row>76</xdr:row>
      <xdr:rowOff>134668</xdr:rowOff>
    </xdr:to>
    <xdr:sp macro="" textlink="">
      <xdr:nvSpPr>
        <xdr:cNvPr id="14" name="Rectangle 13">
          <a:extLst>
            <a:ext uri="{FF2B5EF4-FFF2-40B4-BE49-F238E27FC236}">
              <a16:creationId xmlns:a16="http://schemas.microsoft.com/office/drawing/2014/main" id="{12155E8C-5F26-40F3-961B-6E03769B5060}"/>
            </a:ext>
          </a:extLst>
        </xdr:cNvPr>
        <xdr:cNvSpPr/>
      </xdr:nvSpPr>
      <xdr:spPr bwMode="auto">
        <a:xfrm>
          <a:off x="3061188" y="11416078"/>
          <a:ext cx="1107098" cy="12001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3981451</xdr:colOff>
      <xdr:row>76</xdr:row>
      <xdr:rowOff>31938</xdr:rowOff>
    </xdr:from>
    <xdr:to>
      <xdr:col>1</xdr:col>
      <xdr:colOff>5048251</xdr:colOff>
      <xdr:row>76</xdr:row>
      <xdr:rowOff>104775</xdr:rowOff>
    </xdr:to>
    <xdr:sp macro="" textlink="">
      <xdr:nvSpPr>
        <xdr:cNvPr id="15" name="Rectangle 14">
          <a:extLst>
            <a:ext uri="{FF2B5EF4-FFF2-40B4-BE49-F238E27FC236}">
              <a16:creationId xmlns:a16="http://schemas.microsoft.com/office/drawing/2014/main" id="{E2FBA50B-2E25-452E-A7DC-DF3E725B42C1}"/>
            </a:ext>
          </a:extLst>
        </xdr:cNvPr>
        <xdr:cNvSpPr/>
      </xdr:nvSpPr>
      <xdr:spPr bwMode="auto">
        <a:xfrm>
          <a:off x="4695826" y="11433363"/>
          <a:ext cx="1066800" cy="7283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62866</xdr:colOff>
      <xdr:row>60</xdr:row>
      <xdr:rowOff>0</xdr:rowOff>
    </xdr:from>
    <xdr:to>
      <xdr:col>0</xdr:col>
      <xdr:colOff>1247775</xdr:colOff>
      <xdr:row>61</xdr:row>
      <xdr:rowOff>114300</xdr:rowOff>
    </xdr:to>
    <xdr:sp macro="" textlink="">
      <xdr:nvSpPr>
        <xdr:cNvPr id="28" name="Rectangle 27">
          <a:extLst>
            <a:ext uri="{FF2B5EF4-FFF2-40B4-BE49-F238E27FC236}">
              <a16:creationId xmlns:a16="http://schemas.microsoft.com/office/drawing/2014/main" id="{AA408DD1-DC6F-4156-85A1-C53AA6991F9D}"/>
            </a:ext>
          </a:extLst>
        </xdr:cNvPr>
        <xdr:cNvSpPr/>
      </xdr:nvSpPr>
      <xdr:spPr bwMode="auto">
        <a:xfrm>
          <a:off x="62866" y="6276975"/>
          <a:ext cx="11849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1508625</xdr:colOff>
      <xdr:row>60</xdr:row>
      <xdr:rowOff>12838</xdr:rowOff>
    </xdr:from>
    <xdr:to>
      <xdr:col>1</xdr:col>
      <xdr:colOff>2505074</xdr:colOff>
      <xdr:row>61</xdr:row>
      <xdr:rowOff>127138</xdr:rowOff>
    </xdr:to>
    <xdr:sp macro="" textlink="">
      <xdr:nvSpPr>
        <xdr:cNvPr id="29" name="Rectangle 28">
          <a:extLst>
            <a:ext uri="{FF2B5EF4-FFF2-40B4-BE49-F238E27FC236}">
              <a16:creationId xmlns:a16="http://schemas.microsoft.com/office/drawing/2014/main" id="{F2E0341D-C3EF-473D-9F13-FACAE6AFFC37}"/>
            </a:ext>
          </a:extLst>
        </xdr:cNvPr>
        <xdr:cNvSpPr/>
      </xdr:nvSpPr>
      <xdr:spPr bwMode="auto">
        <a:xfrm>
          <a:off x="3204075" y="13576438"/>
          <a:ext cx="99644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4629149</xdr:colOff>
      <xdr:row>60</xdr:row>
      <xdr:rowOff>9524</xdr:rowOff>
    </xdr:from>
    <xdr:to>
      <xdr:col>2</xdr:col>
      <xdr:colOff>85723</xdr:colOff>
      <xdr:row>61</xdr:row>
      <xdr:rowOff>133350</xdr:rowOff>
    </xdr:to>
    <xdr:sp macro="" textlink="">
      <xdr:nvSpPr>
        <xdr:cNvPr id="30" name="Rectangle 29">
          <a:extLst>
            <a:ext uri="{FF2B5EF4-FFF2-40B4-BE49-F238E27FC236}">
              <a16:creationId xmlns:a16="http://schemas.microsoft.com/office/drawing/2014/main" id="{940D60EB-4790-4281-B6C7-98271117ECF9}"/>
            </a:ext>
          </a:extLst>
        </xdr:cNvPr>
        <xdr:cNvSpPr/>
      </xdr:nvSpPr>
      <xdr:spPr bwMode="auto">
        <a:xfrm>
          <a:off x="6324599" y="13573124"/>
          <a:ext cx="1314449" cy="314326"/>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352424</xdr:colOff>
      <xdr:row>60</xdr:row>
      <xdr:rowOff>12672</xdr:rowOff>
    </xdr:from>
    <xdr:to>
      <xdr:col>2</xdr:col>
      <xdr:colOff>1558371</xdr:colOff>
      <xdr:row>61</xdr:row>
      <xdr:rowOff>126972</xdr:rowOff>
    </xdr:to>
    <xdr:sp macro="" textlink="">
      <xdr:nvSpPr>
        <xdr:cNvPr id="31" name="Rectangle 30">
          <a:extLst>
            <a:ext uri="{FF2B5EF4-FFF2-40B4-BE49-F238E27FC236}">
              <a16:creationId xmlns:a16="http://schemas.microsoft.com/office/drawing/2014/main" id="{330A46F0-6B74-4DA3-BBA6-8898F3057377}"/>
            </a:ext>
          </a:extLst>
        </xdr:cNvPr>
        <xdr:cNvSpPr/>
      </xdr:nvSpPr>
      <xdr:spPr bwMode="auto">
        <a:xfrm flipH="1">
          <a:off x="7905749" y="13576272"/>
          <a:ext cx="120594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0</xdr:colOff>
      <xdr:row>60</xdr:row>
      <xdr:rowOff>9525</xdr:rowOff>
    </xdr:from>
    <xdr:to>
      <xdr:col>1</xdr:col>
      <xdr:colOff>1057275</xdr:colOff>
      <xdr:row>61</xdr:row>
      <xdr:rowOff>113057</xdr:rowOff>
    </xdr:to>
    <xdr:sp macro="" textlink="">
      <xdr:nvSpPr>
        <xdr:cNvPr id="32" name="Rectangle 31">
          <a:extLst>
            <a:ext uri="{FF2B5EF4-FFF2-40B4-BE49-F238E27FC236}">
              <a16:creationId xmlns:a16="http://schemas.microsoft.com/office/drawing/2014/main" id="{B0620CCA-A92D-4D15-A652-37BF1D658F93}"/>
            </a:ext>
          </a:extLst>
        </xdr:cNvPr>
        <xdr:cNvSpPr/>
      </xdr:nvSpPr>
      <xdr:spPr bwMode="auto">
        <a:xfrm flipH="1">
          <a:off x="1695450" y="13573125"/>
          <a:ext cx="1057275" cy="294032"/>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3000375</xdr:colOff>
      <xdr:row>59</xdr:row>
      <xdr:rowOff>189174</xdr:rowOff>
    </xdr:from>
    <xdr:to>
      <xdr:col>1</xdr:col>
      <xdr:colOff>4238625</xdr:colOff>
      <xdr:row>61</xdr:row>
      <xdr:rowOff>123825</xdr:rowOff>
    </xdr:to>
    <xdr:sp macro="" textlink="">
      <xdr:nvSpPr>
        <xdr:cNvPr id="33" name="Rectangle 32">
          <a:extLst>
            <a:ext uri="{FF2B5EF4-FFF2-40B4-BE49-F238E27FC236}">
              <a16:creationId xmlns:a16="http://schemas.microsoft.com/office/drawing/2014/main" id="{06CDD7B9-9799-4029-9FC5-460B47A435F2}"/>
            </a:ext>
          </a:extLst>
        </xdr:cNvPr>
        <xdr:cNvSpPr/>
      </xdr:nvSpPr>
      <xdr:spPr bwMode="auto">
        <a:xfrm>
          <a:off x="4695825" y="13562274"/>
          <a:ext cx="1238250" cy="315651"/>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26671</xdr:colOff>
      <xdr:row>61</xdr:row>
      <xdr:rowOff>190499</xdr:rowOff>
    </xdr:from>
    <xdr:to>
      <xdr:col>0</xdr:col>
      <xdr:colOff>927653</xdr:colOff>
      <xdr:row>62</xdr:row>
      <xdr:rowOff>132520</xdr:rowOff>
    </xdr:to>
    <xdr:sp macro="" textlink="">
      <xdr:nvSpPr>
        <xdr:cNvPr id="34" name="Rectangle 33">
          <a:extLst>
            <a:ext uri="{FF2B5EF4-FFF2-40B4-BE49-F238E27FC236}">
              <a16:creationId xmlns:a16="http://schemas.microsoft.com/office/drawing/2014/main" id="{5A1D8741-E419-463F-80A2-304EED3FEDEE}"/>
            </a:ext>
          </a:extLst>
        </xdr:cNvPr>
        <xdr:cNvSpPr/>
      </xdr:nvSpPr>
      <xdr:spPr bwMode="auto">
        <a:xfrm>
          <a:off x="26671" y="6609521"/>
          <a:ext cx="900982" cy="13252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1</xdr:col>
      <xdr:colOff>3087593</xdr:colOff>
      <xdr:row>62</xdr:row>
      <xdr:rowOff>29982</xdr:rowOff>
    </xdr:from>
    <xdr:to>
      <xdr:col>1</xdr:col>
      <xdr:colOff>3948321</xdr:colOff>
      <xdr:row>62</xdr:row>
      <xdr:rowOff>122996</xdr:rowOff>
    </xdr:to>
    <xdr:sp macro="" textlink="">
      <xdr:nvSpPr>
        <xdr:cNvPr id="35" name="Rectangle 34">
          <a:extLst>
            <a:ext uri="{FF2B5EF4-FFF2-40B4-BE49-F238E27FC236}">
              <a16:creationId xmlns:a16="http://schemas.microsoft.com/office/drawing/2014/main" id="{EF79AC63-F25B-4BF3-BF82-D41328689414}"/>
            </a:ext>
          </a:extLst>
        </xdr:cNvPr>
        <xdr:cNvSpPr/>
      </xdr:nvSpPr>
      <xdr:spPr bwMode="auto">
        <a:xfrm>
          <a:off x="4783043" y="13974582"/>
          <a:ext cx="860728" cy="93014"/>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0</xdr:colOff>
      <xdr:row>62</xdr:row>
      <xdr:rowOff>0</xdr:rowOff>
    </xdr:from>
    <xdr:to>
      <xdr:col>2</xdr:col>
      <xdr:colOff>0</xdr:colOff>
      <xdr:row>62</xdr:row>
      <xdr:rowOff>123825</xdr:rowOff>
    </xdr:to>
    <xdr:sp macro="" textlink="">
      <xdr:nvSpPr>
        <xdr:cNvPr id="36" name="Rectangle 35">
          <a:extLst>
            <a:ext uri="{FF2B5EF4-FFF2-40B4-BE49-F238E27FC236}">
              <a16:creationId xmlns:a16="http://schemas.microsoft.com/office/drawing/2014/main" id="{70FBB771-6A9A-4596-9013-BB160E361412}"/>
            </a:ext>
          </a:extLst>
        </xdr:cNvPr>
        <xdr:cNvSpPr/>
      </xdr:nvSpPr>
      <xdr:spPr bwMode="auto">
        <a:xfrm>
          <a:off x="1682115" y="133826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237628</xdr:colOff>
      <xdr:row>62</xdr:row>
      <xdr:rowOff>0</xdr:rowOff>
    </xdr:from>
    <xdr:to>
      <xdr:col>1</xdr:col>
      <xdr:colOff>742949</xdr:colOff>
      <xdr:row>62</xdr:row>
      <xdr:rowOff>150991</xdr:rowOff>
    </xdr:to>
    <xdr:sp macro="" textlink="">
      <xdr:nvSpPr>
        <xdr:cNvPr id="37" name="Rectangle 36">
          <a:extLst>
            <a:ext uri="{FF2B5EF4-FFF2-40B4-BE49-F238E27FC236}">
              <a16:creationId xmlns:a16="http://schemas.microsoft.com/office/drawing/2014/main" id="{D4002807-9600-4706-8DCF-29DD062916F1}"/>
            </a:ext>
          </a:extLst>
        </xdr:cNvPr>
        <xdr:cNvSpPr/>
      </xdr:nvSpPr>
      <xdr:spPr bwMode="auto">
        <a:xfrm flipH="1">
          <a:off x="1933078" y="13944600"/>
          <a:ext cx="505321" cy="15099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1582476</xdr:colOff>
      <xdr:row>62</xdr:row>
      <xdr:rowOff>23522</xdr:rowOff>
    </xdr:from>
    <xdr:to>
      <xdr:col>1</xdr:col>
      <xdr:colOff>2346133</xdr:colOff>
      <xdr:row>62</xdr:row>
      <xdr:rowOff>153062</xdr:rowOff>
    </xdr:to>
    <xdr:sp macro="" textlink="">
      <xdr:nvSpPr>
        <xdr:cNvPr id="39" name="Rectangle 38">
          <a:extLst>
            <a:ext uri="{FF2B5EF4-FFF2-40B4-BE49-F238E27FC236}">
              <a16:creationId xmlns:a16="http://schemas.microsoft.com/office/drawing/2014/main" id="{0C5C117A-B898-43E7-93CE-5CF5630CB6B5}"/>
            </a:ext>
          </a:extLst>
        </xdr:cNvPr>
        <xdr:cNvSpPr/>
      </xdr:nvSpPr>
      <xdr:spPr bwMode="auto">
        <a:xfrm>
          <a:off x="3277926" y="13968122"/>
          <a:ext cx="763657" cy="12954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2</xdr:col>
      <xdr:colOff>411646</xdr:colOff>
      <xdr:row>62</xdr:row>
      <xdr:rowOff>32302</xdr:rowOff>
    </xdr:from>
    <xdr:to>
      <xdr:col>2</xdr:col>
      <xdr:colOff>1343025</xdr:colOff>
      <xdr:row>62</xdr:row>
      <xdr:rowOff>123825</xdr:rowOff>
    </xdr:to>
    <xdr:sp macro="" textlink="">
      <xdr:nvSpPr>
        <xdr:cNvPr id="40" name="Rectangle 39">
          <a:extLst>
            <a:ext uri="{FF2B5EF4-FFF2-40B4-BE49-F238E27FC236}">
              <a16:creationId xmlns:a16="http://schemas.microsoft.com/office/drawing/2014/main" id="{05E88B7D-B1DB-41C8-AC41-EE068BDD7F24}"/>
            </a:ext>
          </a:extLst>
        </xdr:cNvPr>
        <xdr:cNvSpPr/>
      </xdr:nvSpPr>
      <xdr:spPr bwMode="auto">
        <a:xfrm>
          <a:off x="6888646" y="6690277"/>
          <a:ext cx="931379" cy="9152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4924425</xdr:colOff>
      <xdr:row>62</xdr:row>
      <xdr:rowOff>0</xdr:rowOff>
    </xdr:from>
    <xdr:to>
      <xdr:col>2</xdr:col>
      <xdr:colOff>0</xdr:colOff>
      <xdr:row>62</xdr:row>
      <xdr:rowOff>129209</xdr:rowOff>
    </xdr:to>
    <xdr:sp macro="" textlink="">
      <xdr:nvSpPr>
        <xdr:cNvPr id="41" name="Rectangle 40">
          <a:extLst>
            <a:ext uri="{FF2B5EF4-FFF2-40B4-BE49-F238E27FC236}">
              <a16:creationId xmlns:a16="http://schemas.microsoft.com/office/drawing/2014/main" id="{543B9FD7-29FC-455B-85CA-CDD284B11FDF}"/>
            </a:ext>
          </a:extLst>
        </xdr:cNvPr>
        <xdr:cNvSpPr/>
      </xdr:nvSpPr>
      <xdr:spPr bwMode="auto">
        <a:xfrm>
          <a:off x="6619875" y="13944600"/>
          <a:ext cx="933450" cy="129209"/>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167528</xdr:colOff>
      <xdr:row>62</xdr:row>
      <xdr:rowOff>179294</xdr:rowOff>
    </xdr:from>
    <xdr:to>
      <xdr:col>1</xdr:col>
      <xdr:colOff>596153</xdr:colOff>
      <xdr:row>64</xdr:row>
      <xdr:rowOff>103094</xdr:rowOff>
    </xdr:to>
    <xdr:sp macro="" textlink="">
      <xdr:nvSpPr>
        <xdr:cNvPr id="2" name="Rectangle 1">
          <a:extLst>
            <a:ext uri="{FF2B5EF4-FFF2-40B4-BE49-F238E27FC236}">
              <a16:creationId xmlns:a16="http://schemas.microsoft.com/office/drawing/2014/main" id="{ED3535A2-C892-432A-AE17-BD4C9A265126}"/>
            </a:ext>
          </a:extLst>
        </xdr:cNvPr>
        <xdr:cNvSpPr/>
      </xdr:nvSpPr>
      <xdr:spPr bwMode="auto">
        <a:xfrm>
          <a:off x="167528" y="14029765"/>
          <a:ext cx="107856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725091</xdr:colOff>
      <xdr:row>63</xdr:row>
      <xdr:rowOff>0</xdr:rowOff>
    </xdr:from>
    <xdr:to>
      <xdr:col>6</xdr:col>
      <xdr:colOff>1020366</xdr:colOff>
      <xdr:row>64</xdr:row>
      <xdr:rowOff>114300</xdr:rowOff>
    </xdr:to>
    <xdr:sp macro="" textlink="">
      <xdr:nvSpPr>
        <xdr:cNvPr id="3" name="Rectangle 2">
          <a:extLst>
            <a:ext uri="{FF2B5EF4-FFF2-40B4-BE49-F238E27FC236}">
              <a16:creationId xmlns:a16="http://schemas.microsoft.com/office/drawing/2014/main" id="{BBB32F94-DED4-487A-8DD7-E2202CC8087E}"/>
            </a:ext>
          </a:extLst>
        </xdr:cNvPr>
        <xdr:cNvSpPr/>
      </xdr:nvSpPr>
      <xdr:spPr bwMode="auto">
        <a:xfrm>
          <a:off x="8021241" y="13001625"/>
          <a:ext cx="109347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63</xdr:row>
      <xdr:rowOff>0</xdr:rowOff>
    </xdr:from>
    <xdr:to>
      <xdr:col>2</xdr:col>
      <xdr:colOff>1352550</xdr:colOff>
      <xdr:row>64</xdr:row>
      <xdr:rowOff>114300</xdr:rowOff>
    </xdr:to>
    <xdr:sp macro="" textlink="">
      <xdr:nvSpPr>
        <xdr:cNvPr id="4" name="Rectangle 3">
          <a:extLst>
            <a:ext uri="{FF2B5EF4-FFF2-40B4-BE49-F238E27FC236}">
              <a16:creationId xmlns:a16="http://schemas.microsoft.com/office/drawing/2014/main" id="{341C4EB5-0C94-415F-B19F-50CF78EFEE17}"/>
            </a:ext>
          </a:extLst>
        </xdr:cNvPr>
        <xdr:cNvSpPr/>
      </xdr:nvSpPr>
      <xdr:spPr bwMode="auto">
        <a:xfrm>
          <a:off x="1678305" y="13001625"/>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63</xdr:row>
      <xdr:rowOff>9525</xdr:rowOff>
    </xdr:from>
    <xdr:to>
      <xdr:col>2</xdr:col>
      <xdr:colOff>2914650</xdr:colOff>
      <xdr:row>64</xdr:row>
      <xdr:rowOff>123825</xdr:rowOff>
    </xdr:to>
    <xdr:sp macro="" textlink="">
      <xdr:nvSpPr>
        <xdr:cNvPr id="5" name="Rectangle 4">
          <a:extLst>
            <a:ext uri="{FF2B5EF4-FFF2-40B4-BE49-F238E27FC236}">
              <a16:creationId xmlns:a16="http://schemas.microsoft.com/office/drawing/2014/main" id="{C2101AAC-153C-46A6-9100-94962539934F}"/>
            </a:ext>
          </a:extLst>
        </xdr:cNvPr>
        <xdr:cNvSpPr/>
      </xdr:nvSpPr>
      <xdr:spPr bwMode="auto">
        <a:xfrm>
          <a:off x="3240405" y="13013055"/>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3381375</xdr:colOff>
      <xdr:row>63</xdr:row>
      <xdr:rowOff>9525</xdr:rowOff>
    </xdr:from>
    <xdr:to>
      <xdr:col>2</xdr:col>
      <xdr:colOff>4457700</xdr:colOff>
      <xdr:row>64</xdr:row>
      <xdr:rowOff>123825</xdr:rowOff>
    </xdr:to>
    <xdr:sp macro="" textlink="">
      <xdr:nvSpPr>
        <xdr:cNvPr id="6" name="Rectangle 5">
          <a:extLst>
            <a:ext uri="{FF2B5EF4-FFF2-40B4-BE49-F238E27FC236}">
              <a16:creationId xmlns:a16="http://schemas.microsoft.com/office/drawing/2014/main" id="{8D30CE95-030F-4F2C-87B4-9B3468659934}"/>
            </a:ext>
          </a:extLst>
        </xdr:cNvPr>
        <xdr:cNvSpPr/>
      </xdr:nvSpPr>
      <xdr:spPr bwMode="auto">
        <a:xfrm>
          <a:off x="4779645" y="13013055"/>
          <a:ext cx="107823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238125</xdr:colOff>
      <xdr:row>63</xdr:row>
      <xdr:rowOff>0</xdr:rowOff>
    </xdr:from>
    <xdr:to>
      <xdr:col>5</xdr:col>
      <xdr:colOff>285750</xdr:colOff>
      <xdr:row>64</xdr:row>
      <xdr:rowOff>114300</xdr:rowOff>
    </xdr:to>
    <xdr:sp macro="" textlink="">
      <xdr:nvSpPr>
        <xdr:cNvPr id="7" name="Rectangle 6">
          <a:extLst>
            <a:ext uri="{FF2B5EF4-FFF2-40B4-BE49-F238E27FC236}">
              <a16:creationId xmlns:a16="http://schemas.microsoft.com/office/drawing/2014/main" id="{E8D302F5-81EC-4FA9-A846-914EFCAF75D3}"/>
            </a:ext>
          </a:extLst>
        </xdr:cNvPr>
        <xdr:cNvSpPr/>
      </xdr:nvSpPr>
      <xdr:spPr bwMode="auto">
        <a:xfrm>
          <a:off x="6488430" y="13001625"/>
          <a:ext cx="10896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268941</xdr:colOff>
      <xdr:row>65</xdr:row>
      <xdr:rowOff>11204</xdr:rowOff>
    </xdr:from>
    <xdr:to>
      <xdr:col>1</xdr:col>
      <xdr:colOff>447675</xdr:colOff>
      <xdr:row>65</xdr:row>
      <xdr:rowOff>114299</xdr:rowOff>
    </xdr:to>
    <xdr:sp macro="" textlink="">
      <xdr:nvSpPr>
        <xdr:cNvPr id="8" name="Rectangle 7">
          <a:extLst>
            <a:ext uri="{FF2B5EF4-FFF2-40B4-BE49-F238E27FC236}">
              <a16:creationId xmlns:a16="http://schemas.microsoft.com/office/drawing/2014/main" id="{629DC9A0-E714-4832-AECF-56AA4562830E}"/>
            </a:ext>
          </a:extLst>
        </xdr:cNvPr>
        <xdr:cNvSpPr/>
      </xdr:nvSpPr>
      <xdr:spPr bwMode="auto">
        <a:xfrm>
          <a:off x="268941" y="14433175"/>
          <a:ext cx="828675" cy="10309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65</xdr:row>
      <xdr:rowOff>0</xdr:rowOff>
    </xdr:from>
    <xdr:to>
      <xdr:col>2</xdr:col>
      <xdr:colOff>4457700</xdr:colOff>
      <xdr:row>65</xdr:row>
      <xdr:rowOff>104775</xdr:rowOff>
    </xdr:to>
    <xdr:sp macro="" textlink="">
      <xdr:nvSpPr>
        <xdr:cNvPr id="9" name="Rectangle 8">
          <a:extLst>
            <a:ext uri="{FF2B5EF4-FFF2-40B4-BE49-F238E27FC236}">
              <a16:creationId xmlns:a16="http://schemas.microsoft.com/office/drawing/2014/main" id="{B1C9871F-2377-497F-8596-A5D369FF9E00}"/>
            </a:ext>
          </a:extLst>
        </xdr:cNvPr>
        <xdr:cNvSpPr/>
      </xdr:nvSpPr>
      <xdr:spPr bwMode="auto">
        <a:xfrm>
          <a:off x="4802505" y="13382625"/>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65</xdr:row>
      <xdr:rowOff>0</xdr:rowOff>
    </xdr:from>
    <xdr:to>
      <xdr:col>2</xdr:col>
      <xdr:colOff>1352550</xdr:colOff>
      <xdr:row>65</xdr:row>
      <xdr:rowOff>123825</xdr:rowOff>
    </xdr:to>
    <xdr:sp macro="" textlink="">
      <xdr:nvSpPr>
        <xdr:cNvPr id="10" name="Rectangle 9">
          <a:extLst>
            <a:ext uri="{FF2B5EF4-FFF2-40B4-BE49-F238E27FC236}">
              <a16:creationId xmlns:a16="http://schemas.microsoft.com/office/drawing/2014/main" id="{E72D3AD1-CA2E-4E55-96B8-7474E85E2DB2}"/>
            </a:ext>
          </a:extLst>
        </xdr:cNvPr>
        <xdr:cNvSpPr/>
      </xdr:nvSpPr>
      <xdr:spPr bwMode="auto">
        <a:xfrm>
          <a:off x="1682115" y="133826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238125</xdr:colOff>
      <xdr:row>65</xdr:row>
      <xdr:rowOff>0</xdr:rowOff>
    </xdr:from>
    <xdr:to>
      <xdr:col>5</xdr:col>
      <xdr:colOff>276225</xdr:colOff>
      <xdr:row>65</xdr:row>
      <xdr:rowOff>123825</xdr:rowOff>
    </xdr:to>
    <xdr:sp macro="" textlink="">
      <xdr:nvSpPr>
        <xdr:cNvPr id="11" name="Rectangle 10">
          <a:extLst>
            <a:ext uri="{FF2B5EF4-FFF2-40B4-BE49-F238E27FC236}">
              <a16:creationId xmlns:a16="http://schemas.microsoft.com/office/drawing/2014/main" id="{E05D22BF-A748-44EF-B0CF-CD23F6A0E822}"/>
            </a:ext>
          </a:extLst>
        </xdr:cNvPr>
        <xdr:cNvSpPr/>
      </xdr:nvSpPr>
      <xdr:spPr bwMode="auto">
        <a:xfrm>
          <a:off x="6488430" y="13382625"/>
          <a:ext cx="108585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65</xdr:row>
      <xdr:rowOff>0</xdr:rowOff>
    </xdr:from>
    <xdr:to>
      <xdr:col>2</xdr:col>
      <xdr:colOff>2914650</xdr:colOff>
      <xdr:row>65</xdr:row>
      <xdr:rowOff>123825</xdr:rowOff>
    </xdr:to>
    <xdr:sp macro="" textlink="">
      <xdr:nvSpPr>
        <xdr:cNvPr id="12" name="Rectangle 11">
          <a:extLst>
            <a:ext uri="{FF2B5EF4-FFF2-40B4-BE49-F238E27FC236}">
              <a16:creationId xmlns:a16="http://schemas.microsoft.com/office/drawing/2014/main" id="{F0B93812-192D-486D-B49A-7170727DA75F}"/>
            </a:ext>
          </a:extLst>
        </xdr:cNvPr>
        <xdr:cNvSpPr/>
      </xdr:nvSpPr>
      <xdr:spPr bwMode="auto">
        <a:xfrm>
          <a:off x="3244215" y="133826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5</xdr:col>
      <xdr:colOff>733425</xdr:colOff>
      <xdr:row>65</xdr:row>
      <xdr:rowOff>0</xdr:rowOff>
    </xdr:from>
    <xdr:to>
      <xdr:col>6</xdr:col>
      <xdr:colOff>1019175</xdr:colOff>
      <xdr:row>65</xdr:row>
      <xdr:rowOff>123825</xdr:rowOff>
    </xdr:to>
    <xdr:sp macro="" textlink="">
      <xdr:nvSpPr>
        <xdr:cNvPr id="13" name="Rectangle 12">
          <a:extLst>
            <a:ext uri="{FF2B5EF4-FFF2-40B4-BE49-F238E27FC236}">
              <a16:creationId xmlns:a16="http://schemas.microsoft.com/office/drawing/2014/main" id="{8F6634DE-70C1-472B-B547-D5E22C7B0A49}"/>
            </a:ext>
          </a:extLst>
        </xdr:cNvPr>
        <xdr:cNvSpPr/>
      </xdr:nvSpPr>
      <xdr:spPr bwMode="auto">
        <a:xfrm>
          <a:off x="8031480" y="13382625"/>
          <a:ext cx="108204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68</xdr:row>
      <xdr:rowOff>0</xdr:rowOff>
    </xdr:from>
    <xdr:to>
      <xdr:col>1</xdr:col>
      <xdr:colOff>495300</xdr:colOff>
      <xdr:row>69</xdr:row>
      <xdr:rowOff>114300</xdr:rowOff>
    </xdr:to>
    <xdr:sp macro="" textlink="">
      <xdr:nvSpPr>
        <xdr:cNvPr id="2" name="Rectangle 1">
          <a:extLst>
            <a:ext uri="{FF2B5EF4-FFF2-40B4-BE49-F238E27FC236}">
              <a16:creationId xmlns:a16="http://schemas.microsoft.com/office/drawing/2014/main" id="{DA4CD070-673E-40DE-8F6A-691869F2FABC}"/>
            </a:ext>
          </a:extLst>
        </xdr:cNvPr>
        <xdr:cNvSpPr/>
      </xdr:nvSpPr>
      <xdr:spPr bwMode="auto">
        <a:xfrm>
          <a:off x="64770" y="13001625"/>
          <a:ext cx="109728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725091</xdr:colOff>
      <xdr:row>68</xdr:row>
      <xdr:rowOff>0</xdr:rowOff>
    </xdr:from>
    <xdr:to>
      <xdr:col>6</xdr:col>
      <xdr:colOff>1020366</xdr:colOff>
      <xdr:row>69</xdr:row>
      <xdr:rowOff>114300</xdr:rowOff>
    </xdr:to>
    <xdr:sp macro="" textlink="">
      <xdr:nvSpPr>
        <xdr:cNvPr id="3" name="Rectangle 2">
          <a:extLst>
            <a:ext uri="{FF2B5EF4-FFF2-40B4-BE49-F238E27FC236}">
              <a16:creationId xmlns:a16="http://schemas.microsoft.com/office/drawing/2014/main" id="{6CFE9B83-8693-473D-B9F1-C4DA7F260316}"/>
            </a:ext>
          </a:extLst>
        </xdr:cNvPr>
        <xdr:cNvSpPr/>
      </xdr:nvSpPr>
      <xdr:spPr bwMode="auto">
        <a:xfrm>
          <a:off x="8021241" y="13001625"/>
          <a:ext cx="109347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68</xdr:row>
      <xdr:rowOff>0</xdr:rowOff>
    </xdr:from>
    <xdr:to>
      <xdr:col>2</xdr:col>
      <xdr:colOff>1352550</xdr:colOff>
      <xdr:row>69</xdr:row>
      <xdr:rowOff>114300</xdr:rowOff>
    </xdr:to>
    <xdr:sp macro="" textlink="">
      <xdr:nvSpPr>
        <xdr:cNvPr id="4" name="Rectangle 3">
          <a:extLst>
            <a:ext uri="{FF2B5EF4-FFF2-40B4-BE49-F238E27FC236}">
              <a16:creationId xmlns:a16="http://schemas.microsoft.com/office/drawing/2014/main" id="{04DD4150-8717-4EA2-A0CC-D2B96300A4E0}"/>
            </a:ext>
          </a:extLst>
        </xdr:cNvPr>
        <xdr:cNvSpPr/>
      </xdr:nvSpPr>
      <xdr:spPr bwMode="auto">
        <a:xfrm>
          <a:off x="1678305" y="13001625"/>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68</xdr:row>
      <xdr:rowOff>9525</xdr:rowOff>
    </xdr:from>
    <xdr:to>
      <xdr:col>2</xdr:col>
      <xdr:colOff>2914650</xdr:colOff>
      <xdr:row>69</xdr:row>
      <xdr:rowOff>123825</xdr:rowOff>
    </xdr:to>
    <xdr:sp macro="" textlink="">
      <xdr:nvSpPr>
        <xdr:cNvPr id="5" name="Rectangle 4">
          <a:extLst>
            <a:ext uri="{FF2B5EF4-FFF2-40B4-BE49-F238E27FC236}">
              <a16:creationId xmlns:a16="http://schemas.microsoft.com/office/drawing/2014/main" id="{7905FBD0-E51D-4FFB-90F8-E441F5E18DCF}"/>
            </a:ext>
          </a:extLst>
        </xdr:cNvPr>
        <xdr:cNvSpPr/>
      </xdr:nvSpPr>
      <xdr:spPr bwMode="auto">
        <a:xfrm>
          <a:off x="3240405" y="13013055"/>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3381375</xdr:colOff>
      <xdr:row>68</xdr:row>
      <xdr:rowOff>9525</xdr:rowOff>
    </xdr:from>
    <xdr:to>
      <xdr:col>2</xdr:col>
      <xdr:colOff>4457700</xdr:colOff>
      <xdr:row>69</xdr:row>
      <xdr:rowOff>123825</xdr:rowOff>
    </xdr:to>
    <xdr:sp macro="" textlink="">
      <xdr:nvSpPr>
        <xdr:cNvPr id="6" name="Rectangle 5">
          <a:extLst>
            <a:ext uri="{FF2B5EF4-FFF2-40B4-BE49-F238E27FC236}">
              <a16:creationId xmlns:a16="http://schemas.microsoft.com/office/drawing/2014/main" id="{9FBD437D-6B7A-41AF-BC78-79B0F914B5F3}"/>
            </a:ext>
          </a:extLst>
        </xdr:cNvPr>
        <xdr:cNvSpPr/>
      </xdr:nvSpPr>
      <xdr:spPr bwMode="auto">
        <a:xfrm>
          <a:off x="4779645" y="13013055"/>
          <a:ext cx="107823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238125</xdr:colOff>
      <xdr:row>68</xdr:row>
      <xdr:rowOff>0</xdr:rowOff>
    </xdr:from>
    <xdr:to>
      <xdr:col>5</xdr:col>
      <xdr:colOff>285750</xdr:colOff>
      <xdr:row>69</xdr:row>
      <xdr:rowOff>114300</xdr:rowOff>
    </xdr:to>
    <xdr:sp macro="" textlink="">
      <xdr:nvSpPr>
        <xdr:cNvPr id="7" name="Rectangle 6">
          <a:extLst>
            <a:ext uri="{FF2B5EF4-FFF2-40B4-BE49-F238E27FC236}">
              <a16:creationId xmlns:a16="http://schemas.microsoft.com/office/drawing/2014/main" id="{91540901-91FB-4F8B-9FA1-D3E178723025}"/>
            </a:ext>
          </a:extLst>
        </xdr:cNvPr>
        <xdr:cNvSpPr/>
      </xdr:nvSpPr>
      <xdr:spPr bwMode="auto">
        <a:xfrm>
          <a:off x="6488430" y="13001625"/>
          <a:ext cx="10896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70</xdr:row>
      <xdr:rowOff>0</xdr:rowOff>
    </xdr:from>
    <xdr:to>
      <xdr:col>1</xdr:col>
      <xdr:colOff>447675</xdr:colOff>
      <xdr:row>70</xdr:row>
      <xdr:rowOff>114300</xdr:rowOff>
    </xdr:to>
    <xdr:sp macro="" textlink="">
      <xdr:nvSpPr>
        <xdr:cNvPr id="8" name="Rectangle 7">
          <a:extLst>
            <a:ext uri="{FF2B5EF4-FFF2-40B4-BE49-F238E27FC236}">
              <a16:creationId xmlns:a16="http://schemas.microsoft.com/office/drawing/2014/main" id="{7F349DB6-00A8-4E46-BB95-4FBDE615B4FE}"/>
            </a:ext>
          </a:extLst>
        </xdr:cNvPr>
        <xdr:cNvSpPr/>
      </xdr:nvSpPr>
      <xdr:spPr bwMode="auto">
        <a:xfrm>
          <a:off x="26670" y="13382625"/>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70</xdr:row>
      <xdr:rowOff>0</xdr:rowOff>
    </xdr:from>
    <xdr:to>
      <xdr:col>2</xdr:col>
      <xdr:colOff>4457700</xdr:colOff>
      <xdr:row>70</xdr:row>
      <xdr:rowOff>104775</xdr:rowOff>
    </xdr:to>
    <xdr:sp macro="" textlink="">
      <xdr:nvSpPr>
        <xdr:cNvPr id="9" name="Rectangle 8">
          <a:extLst>
            <a:ext uri="{FF2B5EF4-FFF2-40B4-BE49-F238E27FC236}">
              <a16:creationId xmlns:a16="http://schemas.microsoft.com/office/drawing/2014/main" id="{4EC9CF6B-C224-499C-BAA1-678D99B784EB}"/>
            </a:ext>
          </a:extLst>
        </xdr:cNvPr>
        <xdr:cNvSpPr/>
      </xdr:nvSpPr>
      <xdr:spPr bwMode="auto">
        <a:xfrm>
          <a:off x="4802505" y="13382625"/>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70</xdr:row>
      <xdr:rowOff>0</xdr:rowOff>
    </xdr:from>
    <xdr:to>
      <xdr:col>2</xdr:col>
      <xdr:colOff>1352550</xdr:colOff>
      <xdr:row>70</xdr:row>
      <xdr:rowOff>123825</xdr:rowOff>
    </xdr:to>
    <xdr:sp macro="" textlink="">
      <xdr:nvSpPr>
        <xdr:cNvPr id="10" name="Rectangle 9">
          <a:extLst>
            <a:ext uri="{FF2B5EF4-FFF2-40B4-BE49-F238E27FC236}">
              <a16:creationId xmlns:a16="http://schemas.microsoft.com/office/drawing/2014/main" id="{95A7A644-B00C-454B-B6E5-84CE995DFBD1}"/>
            </a:ext>
          </a:extLst>
        </xdr:cNvPr>
        <xdr:cNvSpPr/>
      </xdr:nvSpPr>
      <xdr:spPr bwMode="auto">
        <a:xfrm>
          <a:off x="1682115" y="133826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238125</xdr:colOff>
      <xdr:row>70</xdr:row>
      <xdr:rowOff>0</xdr:rowOff>
    </xdr:from>
    <xdr:to>
      <xdr:col>5</xdr:col>
      <xdr:colOff>276225</xdr:colOff>
      <xdr:row>70</xdr:row>
      <xdr:rowOff>123825</xdr:rowOff>
    </xdr:to>
    <xdr:sp macro="" textlink="">
      <xdr:nvSpPr>
        <xdr:cNvPr id="11" name="Rectangle 10">
          <a:extLst>
            <a:ext uri="{FF2B5EF4-FFF2-40B4-BE49-F238E27FC236}">
              <a16:creationId xmlns:a16="http://schemas.microsoft.com/office/drawing/2014/main" id="{BB26F9E3-AE4F-4393-AFA1-76F85A315572}"/>
            </a:ext>
          </a:extLst>
        </xdr:cNvPr>
        <xdr:cNvSpPr/>
      </xdr:nvSpPr>
      <xdr:spPr bwMode="auto">
        <a:xfrm>
          <a:off x="6488430" y="13382625"/>
          <a:ext cx="108585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70</xdr:row>
      <xdr:rowOff>0</xdr:rowOff>
    </xdr:from>
    <xdr:to>
      <xdr:col>2</xdr:col>
      <xdr:colOff>2914650</xdr:colOff>
      <xdr:row>70</xdr:row>
      <xdr:rowOff>123825</xdr:rowOff>
    </xdr:to>
    <xdr:sp macro="" textlink="">
      <xdr:nvSpPr>
        <xdr:cNvPr id="12" name="Rectangle 11">
          <a:extLst>
            <a:ext uri="{FF2B5EF4-FFF2-40B4-BE49-F238E27FC236}">
              <a16:creationId xmlns:a16="http://schemas.microsoft.com/office/drawing/2014/main" id="{73C4B618-BF4D-48C4-8342-E4F231B5B421}"/>
            </a:ext>
          </a:extLst>
        </xdr:cNvPr>
        <xdr:cNvSpPr/>
      </xdr:nvSpPr>
      <xdr:spPr bwMode="auto">
        <a:xfrm>
          <a:off x="3244215" y="13382625"/>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5</xdr:col>
      <xdr:colOff>733425</xdr:colOff>
      <xdr:row>70</xdr:row>
      <xdr:rowOff>0</xdr:rowOff>
    </xdr:from>
    <xdr:to>
      <xdr:col>6</xdr:col>
      <xdr:colOff>1019175</xdr:colOff>
      <xdr:row>70</xdr:row>
      <xdr:rowOff>123825</xdr:rowOff>
    </xdr:to>
    <xdr:sp macro="" textlink="">
      <xdr:nvSpPr>
        <xdr:cNvPr id="13" name="Rectangle 12">
          <a:extLst>
            <a:ext uri="{FF2B5EF4-FFF2-40B4-BE49-F238E27FC236}">
              <a16:creationId xmlns:a16="http://schemas.microsoft.com/office/drawing/2014/main" id="{49AF7B46-DF18-486A-B69C-79FE47E4586D}"/>
            </a:ext>
          </a:extLst>
        </xdr:cNvPr>
        <xdr:cNvSpPr/>
      </xdr:nvSpPr>
      <xdr:spPr bwMode="auto">
        <a:xfrm>
          <a:off x="8031480" y="13382625"/>
          <a:ext cx="108204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71</xdr:row>
      <xdr:rowOff>0</xdr:rowOff>
    </xdr:from>
    <xdr:to>
      <xdr:col>1</xdr:col>
      <xdr:colOff>495300</xdr:colOff>
      <xdr:row>72</xdr:row>
      <xdr:rowOff>114300</xdr:rowOff>
    </xdr:to>
    <xdr:sp macro="" textlink="">
      <xdr:nvSpPr>
        <xdr:cNvPr id="2" name="Rectangle 1">
          <a:extLst>
            <a:ext uri="{FF2B5EF4-FFF2-40B4-BE49-F238E27FC236}">
              <a16:creationId xmlns:a16="http://schemas.microsoft.com/office/drawing/2014/main" id="{49499033-4CAD-427C-B5A3-2B9D7FEC2CB4}"/>
            </a:ext>
          </a:extLst>
        </xdr:cNvPr>
        <xdr:cNvSpPr/>
      </xdr:nvSpPr>
      <xdr:spPr bwMode="auto">
        <a:xfrm>
          <a:off x="64770" y="4686300"/>
          <a:ext cx="109728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670662</xdr:colOff>
      <xdr:row>71</xdr:row>
      <xdr:rowOff>0</xdr:rowOff>
    </xdr:from>
    <xdr:to>
      <xdr:col>6</xdr:col>
      <xdr:colOff>965937</xdr:colOff>
      <xdr:row>72</xdr:row>
      <xdr:rowOff>114300</xdr:rowOff>
    </xdr:to>
    <xdr:sp macro="" textlink="">
      <xdr:nvSpPr>
        <xdr:cNvPr id="3" name="Rectangle 2">
          <a:extLst>
            <a:ext uri="{FF2B5EF4-FFF2-40B4-BE49-F238E27FC236}">
              <a16:creationId xmlns:a16="http://schemas.microsoft.com/office/drawing/2014/main" id="{6A88BAD8-5E3C-4469-8DB5-30C401BA5385}"/>
            </a:ext>
          </a:extLst>
        </xdr:cNvPr>
        <xdr:cNvSpPr/>
      </xdr:nvSpPr>
      <xdr:spPr bwMode="auto">
        <a:xfrm>
          <a:off x="8100162" y="14083393"/>
          <a:ext cx="107088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71</xdr:row>
      <xdr:rowOff>0</xdr:rowOff>
    </xdr:from>
    <xdr:to>
      <xdr:col>2</xdr:col>
      <xdr:colOff>1352550</xdr:colOff>
      <xdr:row>72</xdr:row>
      <xdr:rowOff>114300</xdr:rowOff>
    </xdr:to>
    <xdr:sp macro="" textlink="">
      <xdr:nvSpPr>
        <xdr:cNvPr id="4" name="Rectangle 3">
          <a:extLst>
            <a:ext uri="{FF2B5EF4-FFF2-40B4-BE49-F238E27FC236}">
              <a16:creationId xmlns:a16="http://schemas.microsoft.com/office/drawing/2014/main" id="{B3858295-5905-4E69-AF18-E7D5E3F18385}"/>
            </a:ext>
          </a:extLst>
        </xdr:cNvPr>
        <xdr:cNvSpPr/>
      </xdr:nvSpPr>
      <xdr:spPr bwMode="auto">
        <a:xfrm>
          <a:off x="1678305" y="468630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71</xdr:row>
      <xdr:rowOff>9525</xdr:rowOff>
    </xdr:from>
    <xdr:to>
      <xdr:col>2</xdr:col>
      <xdr:colOff>2914650</xdr:colOff>
      <xdr:row>72</xdr:row>
      <xdr:rowOff>123825</xdr:rowOff>
    </xdr:to>
    <xdr:sp macro="" textlink="">
      <xdr:nvSpPr>
        <xdr:cNvPr id="5" name="Rectangle 4">
          <a:extLst>
            <a:ext uri="{FF2B5EF4-FFF2-40B4-BE49-F238E27FC236}">
              <a16:creationId xmlns:a16="http://schemas.microsoft.com/office/drawing/2014/main" id="{D9B0E46F-505A-4AD0-B535-1B0E4171FD46}"/>
            </a:ext>
          </a:extLst>
        </xdr:cNvPr>
        <xdr:cNvSpPr/>
      </xdr:nvSpPr>
      <xdr:spPr bwMode="auto">
        <a:xfrm>
          <a:off x="3240405" y="469773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3381375</xdr:colOff>
      <xdr:row>71</xdr:row>
      <xdr:rowOff>9525</xdr:rowOff>
    </xdr:from>
    <xdr:to>
      <xdr:col>2</xdr:col>
      <xdr:colOff>4457700</xdr:colOff>
      <xdr:row>72</xdr:row>
      <xdr:rowOff>123825</xdr:rowOff>
    </xdr:to>
    <xdr:sp macro="" textlink="">
      <xdr:nvSpPr>
        <xdr:cNvPr id="6" name="Rectangle 5">
          <a:extLst>
            <a:ext uri="{FF2B5EF4-FFF2-40B4-BE49-F238E27FC236}">
              <a16:creationId xmlns:a16="http://schemas.microsoft.com/office/drawing/2014/main" id="{18DD14B3-58B3-4360-B362-299169627A3C}"/>
            </a:ext>
          </a:extLst>
        </xdr:cNvPr>
        <xdr:cNvSpPr/>
      </xdr:nvSpPr>
      <xdr:spPr bwMode="auto">
        <a:xfrm>
          <a:off x="4779645" y="4697730"/>
          <a:ext cx="107823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238125</xdr:colOff>
      <xdr:row>71</xdr:row>
      <xdr:rowOff>0</xdr:rowOff>
    </xdr:from>
    <xdr:to>
      <xdr:col>5</xdr:col>
      <xdr:colOff>285750</xdr:colOff>
      <xdr:row>72</xdr:row>
      <xdr:rowOff>114300</xdr:rowOff>
    </xdr:to>
    <xdr:sp macro="" textlink="">
      <xdr:nvSpPr>
        <xdr:cNvPr id="7" name="Rectangle 6">
          <a:extLst>
            <a:ext uri="{FF2B5EF4-FFF2-40B4-BE49-F238E27FC236}">
              <a16:creationId xmlns:a16="http://schemas.microsoft.com/office/drawing/2014/main" id="{3353F28C-DCBA-41EE-B184-EFA1A1EC0472}"/>
            </a:ext>
          </a:extLst>
        </xdr:cNvPr>
        <xdr:cNvSpPr/>
      </xdr:nvSpPr>
      <xdr:spPr bwMode="auto">
        <a:xfrm>
          <a:off x="6583680" y="4686300"/>
          <a:ext cx="10896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73</xdr:row>
      <xdr:rowOff>0</xdr:rowOff>
    </xdr:from>
    <xdr:to>
      <xdr:col>1</xdr:col>
      <xdr:colOff>447675</xdr:colOff>
      <xdr:row>73</xdr:row>
      <xdr:rowOff>114300</xdr:rowOff>
    </xdr:to>
    <xdr:sp macro="" textlink="">
      <xdr:nvSpPr>
        <xdr:cNvPr id="8" name="Rectangle 7">
          <a:extLst>
            <a:ext uri="{FF2B5EF4-FFF2-40B4-BE49-F238E27FC236}">
              <a16:creationId xmlns:a16="http://schemas.microsoft.com/office/drawing/2014/main" id="{EA896104-B36E-4BE0-8582-783399BBFF27}"/>
            </a:ext>
          </a:extLst>
        </xdr:cNvPr>
        <xdr:cNvSpPr/>
      </xdr:nvSpPr>
      <xdr:spPr bwMode="auto">
        <a:xfrm>
          <a:off x="26670" y="5067300"/>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73</xdr:row>
      <xdr:rowOff>0</xdr:rowOff>
    </xdr:from>
    <xdr:to>
      <xdr:col>2</xdr:col>
      <xdr:colOff>4457700</xdr:colOff>
      <xdr:row>73</xdr:row>
      <xdr:rowOff>104775</xdr:rowOff>
    </xdr:to>
    <xdr:sp macro="" textlink="">
      <xdr:nvSpPr>
        <xdr:cNvPr id="9" name="Rectangle 8">
          <a:extLst>
            <a:ext uri="{FF2B5EF4-FFF2-40B4-BE49-F238E27FC236}">
              <a16:creationId xmlns:a16="http://schemas.microsoft.com/office/drawing/2014/main" id="{A2849B83-96DD-4BA6-B406-64A8DCEDBCF3}"/>
            </a:ext>
          </a:extLst>
        </xdr:cNvPr>
        <xdr:cNvSpPr/>
      </xdr:nvSpPr>
      <xdr:spPr bwMode="auto">
        <a:xfrm>
          <a:off x="4802505" y="5067300"/>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73</xdr:row>
      <xdr:rowOff>0</xdr:rowOff>
    </xdr:from>
    <xdr:to>
      <xdr:col>2</xdr:col>
      <xdr:colOff>1352550</xdr:colOff>
      <xdr:row>73</xdr:row>
      <xdr:rowOff>123825</xdr:rowOff>
    </xdr:to>
    <xdr:sp macro="" textlink="">
      <xdr:nvSpPr>
        <xdr:cNvPr id="10" name="Rectangle 9">
          <a:extLst>
            <a:ext uri="{FF2B5EF4-FFF2-40B4-BE49-F238E27FC236}">
              <a16:creationId xmlns:a16="http://schemas.microsoft.com/office/drawing/2014/main" id="{60A754D4-D326-43B1-AD3F-D01A5B7C0DA6}"/>
            </a:ext>
          </a:extLst>
        </xdr:cNvPr>
        <xdr:cNvSpPr/>
      </xdr:nvSpPr>
      <xdr:spPr bwMode="auto">
        <a:xfrm>
          <a:off x="1682115" y="50673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238125</xdr:colOff>
      <xdr:row>73</xdr:row>
      <xdr:rowOff>0</xdr:rowOff>
    </xdr:from>
    <xdr:to>
      <xdr:col>5</xdr:col>
      <xdr:colOff>276225</xdr:colOff>
      <xdr:row>73</xdr:row>
      <xdr:rowOff>123825</xdr:rowOff>
    </xdr:to>
    <xdr:sp macro="" textlink="">
      <xdr:nvSpPr>
        <xdr:cNvPr id="11" name="Rectangle 10">
          <a:extLst>
            <a:ext uri="{FF2B5EF4-FFF2-40B4-BE49-F238E27FC236}">
              <a16:creationId xmlns:a16="http://schemas.microsoft.com/office/drawing/2014/main" id="{63DEE51C-BA7C-471D-81D5-C78DD1592B11}"/>
            </a:ext>
          </a:extLst>
        </xdr:cNvPr>
        <xdr:cNvSpPr/>
      </xdr:nvSpPr>
      <xdr:spPr bwMode="auto">
        <a:xfrm>
          <a:off x="6583680" y="5067300"/>
          <a:ext cx="108585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73</xdr:row>
      <xdr:rowOff>0</xdr:rowOff>
    </xdr:from>
    <xdr:to>
      <xdr:col>2</xdr:col>
      <xdr:colOff>2914650</xdr:colOff>
      <xdr:row>73</xdr:row>
      <xdr:rowOff>123825</xdr:rowOff>
    </xdr:to>
    <xdr:sp macro="" textlink="">
      <xdr:nvSpPr>
        <xdr:cNvPr id="12" name="Rectangle 11">
          <a:extLst>
            <a:ext uri="{FF2B5EF4-FFF2-40B4-BE49-F238E27FC236}">
              <a16:creationId xmlns:a16="http://schemas.microsoft.com/office/drawing/2014/main" id="{01D04F09-3CD3-423A-8F84-778CEC896376}"/>
            </a:ext>
          </a:extLst>
        </xdr:cNvPr>
        <xdr:cNvSpPr/>
      </xdr:nvSpPr>
      <xdr:spPr bwMode="auto">
        <a:xfrm>
          <a:off x="3244215" y="50673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5</xdr:col>
      <xdr:colOff>733425</xdr:colOff>
      <xdr:row>72</xdr:row>
      <xdr:rowOff>163286</xdr:rowOff>
    </xdr:from>
    <xdr:to>
      <xdr:col>6</xdr:col>
      <xdr:colOff>938893</xdr:colOff>
      <xdr:row>73</xdr:row>
      <xdr:rowOff>123825</xdr:rowOff>
    </xdr:to>
    <xdr:sp macro="" textlink="">
      <xdr:nvSpPr>
        <xdr:cNvPr id="13" name="Rectangle 12">
          <a:extLst>
            <a:ext uri="{FF2B5EF4-FFF2-40B4-BE49-F238E27FC236}">
              <a16:creationId xmlns:a16="http://schemas.microsoft.com/office/drawing/2014/main" id="{1FBDB137-15BF-4A10-8B61-604A351D4614}"/>
            </a:ext>
          </a:extLst>
        </xdr:cNvPr>
        <xdr:cNvSpPr/>
      </xdr:nvSpPr>
      <xdr:spPr bwMode="auto">
        <a:xfrm>
          <a:off x="8162925" y="14437179"/>
          <a:ext cx="981075" cy="151039"/>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60</xdr:row>
      <xdr:rowOff>0</xdr:rowOff>
    </xdr:from>
    <xdr:to>
      <xdr:col>1</xdr:col>
      <xdr:colOff>495300</xdr:colOff>
      <xdr:row>61</xdr:row>
      <xdr:rowOff>114300</xdr:rowOff>
    </xdr:to>
    <xdr:sp macro="" textlink="">
      <xdr:nvSpPr>
        <xdr:cNvPr id="2" name="Rectangle 1">
          <a:extLst>
            <a:ext uri="{FF2B5EF4-FFF2-40B4-BE49-F238E27FC236}">
              <a16:creationId xmlns:a16="http://schemas.microsoft.com/office/drawing/2014/main" id="{8DE762C9-E6DC-4F08-AAE3-82E57411314B}"/>
            </a:ext>
          </a:extLst>
        </xdr:cNvPr>
        <xdr:cNvSpPr/>
      </xdr:nvSpPr>
      <xdr:spPr bwMode="auto">
        <a:xfrm>
          <a:off x="64770" y="10363200"/>
          <a:ext cx="109728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725091</xdr:colOff>
      <xdr:row>60</xdr:row>
      <xdr:rowOff>0</xdr:rowOff>
    </xdr:from>
    <xdr:to>
      <xdr:col>6</xdr:col>
      <xdr:colOff>1020366</xdr:colOff>
      <xdr:row>61</xdr:row>
      <xdr:rowOff>114300</xdr:rowOff>
    </xdr:to>
    <xdr:sp macro="" textlink="">
      <xdr:nvSpPr>
        <xdr:cNvPr id="3" name="Rectangle 2">
          <a:extLst>
            <a:ext uri="{FF2B5EF4-FFF2-40B4-BE49-F238E27FC236}">
              <a16:creationId xmlns:a16="http://schemas.microsoft.com/office/drawing/2014/main" id="{C150EFB6-8516-447B-8580-2CAEDDFC0E24}"/>
            </a:ext>
          </a:extLst>
        </xdr:cNvPr>
        <xdr:cNvSpPr/>
      </xdr:nvSpPr>
      <xdr:spPr bwMode="auto">
        <a:xfrm>
          <a:off x="8021241" y="10363200"/>
          <a:ext cx="109347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60</xdr:row>
      <xdr:rowOff>0</xdr:rowOff>
    </xdr:from>
    <xdr:to>
      <xdr:col>2</xdr:col>
      <xdr:colOff>1352550</xdr:colOff>
      <xdr:row>61</xdr:row>
      <xdr:rowOff>114300</xdr:rowOff>
    </xdr:to>
    <xdr:sp macro="" textlink="">
      <xdr:nvSpPr>
        <xdr:cNvPr id="4" name="Rectangle 3">
          <a:extLst>
            <a:ext uri="{FF2B5EF4-FFF2-40B4-BE49-F238E27FC236}">
              <a16:creationId xmlns:a16="http://schemas.microsoft.com/office/drawing/2014/main" id="{071254B1-2DFB-4661-BC6E-623218FF2A43}"/>
            </a:ext>
          </a:extLst>
        </xdr:cNvPr>
        <xdr:cNvSpPr/>
      </xdr:nvSpPr>
      <xdr:spPr bwMode="auto">
        <a:xfrm>
          <a:off x="1678305" y="1036320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60</xdr:row>
      <xdr:rowOff>9525</xdr:rowOff>
    </xdr:from>
    <xdr:to>
      <xdr:col>2</xdr:col>
      <xdr:colOff>2914650</xdr:colOff>
      <xdr:row>61</xdr:row>
      <xdr:rowOff>123825</xdr:rowOff>
    </xdr:to>
    <xdr:sp macro="" textlink="">
      <xdr:nvSpPr>
        <xdr:cNvPr id="5" name="Rectangle 4">
          <a:extLst>
            <a:ext uri="{FF2B5EF4-FFF2-40B4-BE49-F238E27FC236}">
              <a16:creationId xmlns:a16="http://schemas.microsoft.com/office/drawing/2014/main" id="{99FD7127-A196-44CE-BCE7-F12B454DC206}"/>
            </a:ext>
          </a:extLst>
        </xdr:cNvPr>
        <xdr:cNvSpPr/>
      </xdr:nvSpPr>
      <xdr:spPr bwMode="auto">
        <a:xfrm>
          <a:off x="3240405" y="1037463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3381375</xdr:colOff>
      <xdr:row>60</xdr:row>
      <xdr:rowOff>9525</xdr:rowOff>
    </xdr:from>
    <xdr:to>
      <xdr:col>2</xdr:col>
      <xdr:colOff>4457700</xdr:colOff>
      <xdr:row>61</xdr:row>
      <xdr:rowOff>123825</xdr:rowOff>
    </xdr:to>
    <xdr:sp macro="" textlink="">
      <xdr:nvSpPr>
        <xdr:cNvPr id="6" name="Rectangle 5">
          <a:extLst>
            <a:ext uri="{FF2B5EF4-FFF2-40B4-BE49-F238E27FC236}">
              <a16:creationId xmlns:a16="http://schemas.microsoft.com/office/drawing/2014/main" id="{28CF6600-4424-4860-B8BC-0D543A28BD04}"/>
            </a:ext>
          </a:extLst>
        </xdr:cNvPr>
        <xdr:cNvSpPr/>
      </xdr:nvSpPr>
      <xdr:spPr bwMode="auto">
        <a:xfrm>
          <a:off x="4779645" y="10374630"/>
          <a:ext cx="107823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238125</xdr:colOff>
      <xdr:row>60</xdr:row>
      <xdr:rowOff>0</xdr:rowOff>
    </xdr:from>
    <xdr:to>
      <xdr:col>5</xdr:col>
      <xdr:colOff>285750</xdr:colOff>
      <xdr:row>61</xdr:row>
      <xdr:rowOff>114300</xdr:rowOff>
    </xdr:to>
    <xdr:sp macro="" textlink="">
      <xdr:nvSpPr>
        <xdr:cNvPr id="7" name="Rectangle 6">
          <a:extLst>
            <a:ext uri="{FF2B5EF4-FFF2-40B4-BE49-F238E27FC236}">
              <a16:creationId xmlns:a16="http://schemas.microsoft.com/office/drawing/2014/main" id="{9D54E1D9-4475-42FC-A221-F25A5A206EAB}"/>
            </a:ext>
          </a:extLst>
        </xdr:cNvPr>
        <xdr:cNvSpPr/>
      </xdr:nvSpPr>
      <xdr:spPr bwMode="auto">
        <a:xfrm>
          <a:off x="6488430" y="10363200"/>
          <a:ext cx="10896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62</xdr:row>
      <xdr:rowOff>0</xdr:rowOff>
    </xdr:from>
    <xdr:to>
      <xdr:col>1</xdr:col>
      <xdr:colOff>447675</xdr:colOff>
      <xdr:row>62</xdr:row>
      <xdr:rowOff>114300</xdr:rowOff>
    </xdr:to>
    <xdr:sp macro="" textlink="">
      <xdr:nvSpPr>
        <xdr:cNvPr id="8" name="Rectangle 7">
          <a:extLst>
            <a:ext uri="{FF2B5EF4-FFF2-40B4-BE49-F238E27FC236}">
              <a16:creationId xmlns:a16="http://schemas.microsoft.com/office/drawing/2014/main" id="{6B9ECE34-F4D9-4E4F-825F-F2789677843B}"/>
            </a:ext>
          </a:extLst>
        </xdr:cNvPr>
        <xdr:cNvSpPr/>
      </xdr:nvSpPr>
      <xdr:spPr bwMode="auto">
        <a:xfrm>
          <a:off x="26670" y="10744200"/>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62</xdr:row>
      <xdr:rowOff>0</xdr:rowOff>
    </xdr:from>
    <xdr:to>
      <xdr:col>2</xdr:col>
      <xdr:colOff>4457700</xdr:colOff>
      <xdr:row>62</xdr:row>
      <xdr:rowOff>104775</xdr:rowOff>
    </xdr:to>
    <xdr:sp macro="" textlink="">
      <xdr:nvSpPr>
        <xdr:cNvPr id="9" name="Rectangle 8">
          <a:extLst>
            <a:ext uri="{FF2B5EF4-FFF2-40B4-BE49-F238E27FC236}">
              <a16:creationId xmlns:a16="http://schemas.microsoft.com/office/drawing/2014/main" id="{B0435B37-E620-4A7B-BDAF-7BD0EF660BBB}"/>
            </a:ext>
          </a:extLst>
        </xdr:cNvPr>
        <xdr:cNvSpPr/>
      </xdr:nvSpPr>
      <xdr:spPr bwMode="auto">
        <a:xfrm>
          <a:off x="4802505" y="10744200"/>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62</xdr:row>
      <xdr:rowOff>0</xdr:rowOff>
    </xdr:from>
    <xdr:to>
      <xdr:col>2</xdr:col>
      <xdr:colOff>1352550</xdr:colOff>
      <xdr:row>62</xdr:row>
      <xdr:rowOff>123825</xdr:rowOff>
    </xdr:to>
    <xdr:sp macro="" textlink="">
      <xdr:nvSpPr>
        <xdr:cNvPr id="10" name="Rectangle 9">
          <a:extLst>
            <a:ext uri="{FF2B5EF4-FFF2-40B4-BE49-F238E27FC236}">
              <a16:creationId xmlns:a16="http://schemas.microsoft.com/office/drawing/2014/main" id="{CC31F846-BAFC-4588-A6B7-5582B05407BE}"/>
            </a:ext>
          </a:extLst>
        </xdr:cNvPr>
        <xdr:cNvSpPr/>
      </xdr:nvSpPr>
      <xdr:spPr bwMode="auto">
        <a:xfrm>
          <a:off x="1682115" y="107442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238125</xdr:colOff>
      <xdr:row>62</xdr:row>
      <xdr:rowOff>0</xdr:rowOff>
    </xdr:from>
    <xdr:to>
      <xdr:col>5</xdr:col>
      <xdr:colOff>276225</xdr:colOff>
      <xdr:row>62</xdr:row>
      <xdr:rowOff>123825</xdr:rowOff>
    </xdr:to>
    <xdr:sp macro="" textlink="">
      <xdr:nvSpPr>
        <xdr:cNvPr id="11" name="Rectangle 10">
          <a:extLst>
            <a:ext uri="{FF2B5EF4-FFF2-40B4-BE49-F238E27FC236}">
              <a16:creationId xmlns:a16="http://schemas.microsoft.com/office/drawing/2014/main" id="{9D2B1690-15D0-42C8-9B51-116541A1A4BF}"/>
            </a:ext>
          </a:extLst>
        </xdr:cNvPr>
        <xdr:cNvSpPr/>
      </xdr:nvSpPr>
      <xdr:spPr bwMode="auto">
        <a:xfrm>
          <a:off x="6488430" y="10744200"/>
          <a:ext cx="108585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62</xdr:row>
      <xdr:rowOff>0</xdr:rowOff>
    </xdr:from>
    <xdr:to>
      <xdr:col>2</xdr:col>
      <xdr:colOff>2914650</xdr:colOff>
      <xdr:row>62</xdr:row>
      <xdr:rowOff>123825</xdr:rowOff>
    </xdr:to>
    <xdr:sp macro="" textlink="">
      <xdr:nvSpPr>
        <xdr:cNvPr id="12" name="Rectangle 11">
          <a:extLst>
            <a:ext uri="{FF2B5EF4-FFF2-40B4-BE49-F238E27FC236}">
              <a16:creationId xmlns:a16="http://schemas.microsoft.com/office/drawing/2014/main" id="{CA62196C-90D5-4042-AB38-512B6EBEF2C7}"/>
            </a:ext>
          </a:extLst>
        </xdr:cNvPr>
        <xdr:cNvSpPr/>
      </xdr:nvSpPr>
      <xdr:spPr bwMode="auto">
        <a:xfrm>
          <a:off x="3244215" y="107442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5</xdr:col>
      <xdr:colOff>733425</xdr:colOff>
      <xdr:row>62</xdr:row>
      <xdr:rowOff>0</xdr:rowOff>
    </xdr:from>
    <xdr:to>
      <xdr:col>6</xdr:col>
      <xdr:colOff>1019175</xdr:colOff>
      <xdr:row>62</xdr:row>
      <xdr:rowOff>123825</xdr:rowOff>
    </xdr:to>
    <xdr:sp macro="" textlink="">
      <xdr:nvSpPr>
        <xdr:cNvPr id="13" name="Rectangle 12">
          <a:extLst>
            <a:ext uri="{FF2B5EF4-FFF2-40B4-BE49-F238E27FC236}">
              <a16:creationId xmlns:a16="http://schemas.microsoft.com/office/drawing/2014/main" id="{26E80B2F-7D8D-441E-B215-4952C0C42B74}"/>
            </a:ext>
          </a:extLst>
        </xdr:cNvPr>
        <xdr:cNvSpPr/>
      </xdr:nvSpPr>
      <xdr:spPr bwMode="auto">
        <a:xfrm>
          <a:off x="8031480" y="10744200"/>
          <a:ext cx="108204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64</xdr:row>
      <xdr:rowOff>0</xdr:rowOff>
    </xdr:from>
    <xdr:to>
      <xdr:col>1</xdr:col>
      <xdr:colOff>495300</xdr:colOff>
      <xdr:row>65</xdr:row>
      <xdr:rowOff>114300</xdr:rowOff>
    </xdr:to>
    <xdr:sp macro="" textlink="">
      <xdr:nvSpPr>
        <xdr:cNvPr id="2" name="Rectangle 1">
          <a:extLst>
            <a:ext uri="{FF2B5EF4-FFF2-40B4-BE49-F238E27FC236}">
              <a16:creationId xmlns:a16="http://schemas.microsoft.com/office/drawing/2014/main" id="{9290AD16-F828-4611-9CCC-E477E9FBD07B}"/>
            </a:ext>
          </a:extLst>
        </xdr:cNvPr>
        <xdr:cNvSpPr/>
      </xdr:nvSpPr>
      <xdr:spPr bwMode="auto">
        <a:xfrm>
          <a:off x="64770" y="9372600"/>
          <a:ext cx="109728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5</xdr:col>
      <xdr:colOff>725091</xdr:colOff>
      <xdr:row>64</xdr:row>
      <xdr:rowOff>0</xdr:rowOff>
    </xdr:from>
    <xdr:to>
      <xdr:col>6</xdr:col>
      <xdr:colOff>1020366</xdr:colOff>
      <xdr:row>65</xdr:row>
      <xdr:rowOff>114300</xdr:rowOff>
    </xdr:to>
    <xdr:sp macro="" textlink="">
      <xdr:nvSpPr>
        <xdr:cNvPr id="3" name="Rectangle 2">
          <a:extLst>
            <a:ext uri="{FF2B5EF4-FFF2-40B4-BE49-F238E27FC236}">
              <a16:creationId xmlns:a16="http://schemas.microsoft.com/office/drawing/2014/main" id="{8ABFFB9D-4962-4670-8DC6-C54F6DB4C347}"/>
            </a:ext>
          </a:extLst>
        </xdr:cNvPr>
        <xdr:cNvSpPr/>
      </xdr:nvSpPr>
      <xdr:spPr bwMode="auto">
        <a:xfrm>
          <a:off x="8021241" y="9372600"/>
          <a:ext cx="109347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276225</xdr:colOff>
      <xdr:row>64</xdr:row>
      <xdr:rowOff>0</xdr:rowOff>
    </xdr:from>
    <xdr:to>
      <xdr:col>2</xdr:col>
      <xdr:colOff>1352550</xdr:colOff>
      <xdr:row>65</xdr:row>
      <xdr:rowOff>114300</xdr:rowOff>
    </xdr:to>
    <xdr:sp macro="" textlink="">
      <xdr:nvSpPr>
        <xdr:cNvPr id="4" name="Rectangle 3">
          <a:extLst>
            <a:ext uri="{FF2B5EF4-FFF2-40B4-BE49-F238E27FC236}">
              <a16:creationId xmlns:a16="http://schemas.microsoft.com/office/drawing/2014/main" id="{EE7474DB-22A7-401E-86C8-E9813D9F9346}"/>
            </a:ext>
          </a:extLst>
        </xdr:cNvPr>
        <xdr:cNvSpPr/>
      </xdr:nvSpPr>
      <xdr:spPr bwMode="auto">
        <a:xfrm>
          <a:off x="1678305" y="937260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1838325</xdr:colOff>
      <xdr:row>64</xdr:row>
      <xdr:rowOff>9525</xdr:rowOff>
    </xdr:from>
    <xdr:to>
      <xdr:col>2</xdr:col>
      <xdr:colOff>2914650</xdr:colOff>
      <xdr:row>65</xdr:row>
      <xdr:rowOff>123825</xdr:rowOff>
    </xdr:to>
    <xdr:sp macro="" textlink="">
      <xdr:nvSpPr>
        <xdr:cNvPr id="5" name="Rectangle 4">
          <a:extLst>
            <a:ext uri="{FF2B5EF4-FFF2-40B4-BE49-F238E27FC236}">
              <a16:creationId xmlns:a16="http://schemas.microsoft.com/office/drawing/2014/main" id="{5D525F32-17E8-48C9-BEF7-E3BC787B0A8F}"/>
            </a:ext>
          </a:extLst>
        </xdr:cNvPr>
        <xdr:cNvSpPr/>
      </xdr:nvSpPr>
      <xdr:spPr bwMode="auto">
        <a:xfrm>
          <a:off x="3240405" y="9384030"/>
          <a:ext cx="107061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3381375</xdr:colOff>
      <xdr:row>64</xdr:row>
      <xdr:rowOff>9525</xdr:rowOff>
    </xdr:from>
    <xdr:to>
      <xdr:col>2</xdr:col>
      <xdr:colOff>4457700</xdr:colOff>
      <xdr:row>65</xdr:row>
      <xdr:rowOff>123825</xdr:rowOff>
    </xdr:to>
    <xdr:sp macro="" textlink="">
      <xdr:nvSpPr>
        <xdr:cNvPr id="6" name="Rectangle 5">
          <a:extLst>
            <a:ext uri="{FF2B5EF4-FFF2-40B4-BE49-F238E27FC236}">
              <a16:creationId xmlns:a16="http://schemas.microsoft.com/office/drawing/2014/main" id="{9570054A-A1DA-4A81-8658-9B5E1A4534F5}"/>
            </a:ext>
          </a:extLst>
        </xdr:cNvPr>
        <xdr:cNvSpPr/>
      </xdr:nvSpPr>
      <xdr:spPr bwMode="auto">
        <a:xfrm>
          <a:off x="4779645" y="9384030"/>
          <a:ext cx="107823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3</xdr:col>
      <xdr:colOff>238125</xdr:colOff>
      <xdr:row>64</xdr:row>
      <xdr:rowOff>0</xdr:rowOff>
    </xdr:from>
    <xdr:to>
      <xdr:col>5</xdr:col>
      <xdr:colOff>285750</xdr:colOff>
      <xdr:row>65</xdr:row>
      <xdr:rowOff>114300</xdr:rowOff>
    </xdr:to>
    <xdr:sp macro="" textlink="">
      <xdr:nvSpPr>
        <xdr:cNvPr id="7" name="Rectangle 6">
          <a:extLst>
            <a:ext uri="{FF2B5EF4-FFF2-40B4-BE49-F238E27FC236}">
              <a16:creationId xmlns:a16="http://schemas.microsoft.com/office/drawing/2014/main" id="{76EA6F5A-9762-4E04-89B1-1E7C50D1ECC0}"/>
            </a:ext>
          </a:extLst>
        </xdr:cNvPr>
        <xdr:cNvSpPr/>
      </xdr:nvSpPr>
      <xdr:spPr bwMode="auto">
        <a:xfrm>
          <a:off x="6488430" y="9372600"/>
          <a:ext cx="10896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66</xdr:row>
      <xdr:rowOff>0</xdr:rowOff>
    </xdr:from>
    <xdr:to>
      <xdr:col>1</xdr:col>
      <xdr:colOff>447675</xdr:colOff>
      <xdr:row>66</xdr:row>
      <xdr:rowOff>114300</xdr:rowOff>
    </xdr:to>
    <xdr:sp macro="" textlink="">
      <xdr:nvSpPr>
        <xdr:cNvPr id="8" name="Rectangle 7">
          <a:extLst>
            <a:ext uri="{FF2B5EF4-FFF2-40B4-BE49-F238E27FC236}">
              <a16:creationId xmlns:a16="http://schemas.microsoft.com/office/drawing/2014/main" id="{76DB95AE-FFD7-40E0-B2A6-B40B29CD6260}"/>
            </a:ext>
          </a:extLst>
        </xdr:cNvPr>
        <xdr:cNvSpPr/>
      </xdr:nvSpPr>
      <xdr:spPr bwMode="auto">
        <a:xfrm>
          <a:off x="26670" y="9753600"/>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66</xdr:row>
      <xdr:rowOff>0</xdr:rowOff>
    </xdr:from>
    <xdr:to>
      <xdr:col>2</xdr:col>
      <xdr:colOff>4457700</xdr:colOff>
      <xdr:row>66</xdr:row>
      <xdr:rowOff>104775</xdr:rowOff>
    </xdr:to>
    <xdr:sp macro="" textlink="">
      <xdr:nvSpPr>
        <xdr:cNvPr id="9" name="Rectangle 8">
          <a:extLst>
            <a:ext uri="{FF2B5EF4-FFF2-40B4-BE49-F238E27FC236}">
              <a16:creationId xmlns:a16="http://schemas.microsoft.com/office/drawing/2014/main" id="{04A51722-9E9D-44F0-A0C3-A2B71FDE3D24}"/>
            </a:ext>
          </a:extLst>
        </xdr:cNvPr>
        <xdr:cNvSpPr/>
      </xdr:nvSpPr>
      <xdr:spPr bwMode="auto">
        <a:xfrm>
          <a:off x="4802505" y="9753600"/>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2</xdr:col>
      <xdr:colOff>285750</xdr:colOff>
      <xdr:row>66</xdr:row>
      <xdr:rowOff>0</xdr:rowOff>
    </xdr:from>
    <xdr:to>
      <xdr:col>2</xdr:col>
      <xdr:colOff>1352550</xdr:colOff>
      <xdr:row>66</xdr:row>
      <xdr:rowOff>123825</xdr:rowOff>
    </xdr:to>
    <xdr:sp macro="" textlink="">
      <xdr:nvSpPr>
        <xdr:cNvPr id="10" name="Rectangle 9">
          <a:extLst>
            <a:ext uri="{FF2B5EF4-FFF2-40B4-BE49-F238E27FC236}">
              <a16:creationId xmlns:a16="http://schemas.microsoft.com/office/drawing/2014/main" id="{66BD8E16-AA55-46E7-BD89-5DA7EEDF888D}"/>
            </a:ext>
          </a:extLst>
        </xdr:cNvPr>
        <xdr:cNvSpPr/>
      </xdr:nvSpPr>
      <xdr:spPr bwMode="auto">
        <a:xfrm>
          <a:off x="1682115" y="97536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238125</xdr:colOff>
      <xdr:row>66</xdr:row>
      <xdr:rowOff>0</xdr:rowOff>
    </xdr:from>
    <xdr:to>
      <xdr:col>5</xdr:col>
      <xdr:colOff>276225</xdr:colOff>
      <xdr:row>66</xdr:row>
      <xdr:rowOff>123825</xdr:rowOff>
    </xdr:to>
    <xdr:sp macro="" textlink="">
      <xdr:nvSpPr>
        <xdr:cNvPr id="11" name="Rectangle 10">
          <a:extLst>
            <a:ext uri="{FF2B5EF4-FFF2-40B4-BE49-F238E27FC236}">
              <a16:creationId xmlns:a16="http://schemas.microsoft.com/office/drawing/2014/main" id="{E85C001C-F502-4847-9CB0-E71B4897A2A9}"/>
            </a:ext>
          </a:extLst>
        </xdr:cNvPr>
        <xdr:cNvSpPr/>
      </xdr:nvSpPr>
      <xdr:spPr bwMode="auto">
        <a:xfrm>
          <a:off x="6488430" y="9753600"/>
          <a:ext cx="108585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66</xdr:row>
      <xdr:rowOff>0</xdr:rowOff>
    </xdr:from>
    <xdr:to>
      <xdr:col>2</xdr:col>
      <xdr:colOff>2914650</xdr:colOff>
      <xdr:row>66</xdr:row>
      <xdr:rowOff>123825</xdr:rowOff>
    </xdr:to>
    <xdr:sp macro="" textlink="">
      <xdr:nvSpPr>
        <xdr:cNvPr id="12" name="Rectangle 11">
          <a:extLst>
            <a:ext uri="{FF2B5EF4-FFF2-40B4-BE49-F238E27FC236}">
              <a16:creationId xmlns:a16="http://schemas.microsoft.com/office/drawing/2014/main" id="{58D470D9-9E44-46E1-A520-B0B53BE87B6A}"/>
            </a:ext>
          </a:extLst>
        </xdr:cNvPr>
        <xdr:cNvSpPr/>
      </xdr:nvSpPr>
      <xdr:spPr bwMode="auto">
        <a:xfrm>
          <a:off x="3244215" y="975360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5</xdr:col>
      <xdr:colOff>733425</xdr:colOff>
      <xdr:row>66</xdr:row>
      <xdr:rowOff>0</xdr:rowOff>
    </xdr:from>
    <xdr:to>
      <xdr:col>6</xdr:col>
      <xdr:colOff>1019175</xdr:colOff>
      <xdr:row>66</xdr:row>
      <xdr:rowOff>123825</xdr:rowOff>
    </xdr:to>
    <xdr:sp macro="" textlink="">
      <xdr:nvSpPr>
        <xdr:cNvPr id="13" name="Rectangle 12">
          <a:extLst>
            <a:ext uri="{FF2B5EF4-FFF2-40B4-BE49-F238E27FC236}">
              <a16:creationId xmlns:a16="http://schemas.microsoft.com/office/drawing/2014/main" id="{8E9B0B11-B7CA-4F5F-AACB-9CDAC7D9ECDC}"/>
            </a:ext>
          </a:extLst>
        </xdr:cNvPr>
        <xdr:cNvSpPr/>
      </xdr:nvSpPr>
      <xdr:spPr bwMode="auto">
        <a:xfrm>
          <a:off x="8031480" y="9753600"/>
          <a:ext cx="108204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74</xdr:row>
      <xdr:rowOff>0</xdr:rowOff>
    </xdr:from>
    <xdr:to>
      <xdr:col>1</xdr:col>
      <xdr:colOff>495300</xdr:colOff>
      <xdr:row>75</xdr:row>
      <xdr:rowOff>114300</xdr:rowOff>
    </xdr:to>
    <xdr:sp macro="" textlink="">
      <xdr:nvSpPr>
        <xdr:cNvPr id="78" name="Rectangle 77">
          <a:extLst>
            <a:ext uri="{FF2B5EF4-FFF2-40B4-BE49-F238E27FC236}">
              <a16:creationId xmlns:a16="http://schemas.microsoft.com/office/drawing/2014/main" id="{3FB98EC6-91FB-4AC0-944A-DD7D13419556}"/>
            </a:ext>
          </a:extLst>
        </xdr:cNvPr>
        <xdr:cNvSpPr/>
      </xdr:nvSpPr>
      <xdr:spPr bwMode="auto">
        <a:xfrm>
          <a:off x="64770" y="8210550"/>
          <a:ext cx="109728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651529</xdr:colOff>
      <xdr:row>74</xdr:row>
      <xdr:rowOff>54806</xdr:rowOff>
    </xdr:from>
    <xdr:to>
      <xdr:col>5</xdr:col>
      <xdr:colOff>927002</xdr:colOff>
      <xdr:row>75</xdr:row>
      <xdr:rowOff>169106</xdr:rowOff>
    </xdr:to>
    <xdr:sp macro="" textlink="">
      <xdr:nvSpPr>
        <xdr:cNvPr id="79" name="Rectangle 78">
          <a:extLst>
            <a:ext uri="{FF2B5EF4-FFF2-40B4-BE49-F238E27FC236}">
              <a16:creationId xmlns:a16="http://schemas.microsoft.com/office/drawing/2014/main" id="{F6F8150C-6826-452E-83DC-30B138B77A15}"/>
            </a:ext>
          </a:extLst>
        </xdr:cNvPr>
        <xdr:cNvSpPr/>
      </xdr:nvSpPr>
      <xdr:spPr bwMode="auto">
        <a:xfrm>
          <a:off x="7341010" y="20731383"/>
          <a:ext cx="1249954"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74</xdr:row>
      <xdr:rowOff>16852</xdr:rowOff>
    </xdr:from>
    <xdr:to>
      <xdr:col>1</xdr:col>
      <xdr:colOff>1727249</xdr:colOff>
      <xdr:row>75</xdr:row>
      <xdr:rowOff>131152</xdr:rowOff>
    </xdr:to>
    <xdr:sp macro="" textlink="">
      <xdr:nvSpPr>
        <xdr:cNvPr id="80" name="Rectangle 79">
          <a:extLst>
            <a:ext uri="{FF2B5EF4-FFF2-40B4-BE49-F238E27FC236}">
              <a16:creationId xmlns:a16="http://schemas.microsoft.com/office/drawing/2014/main" id="{122131B0-3E93-4A75-8A37-ACC73F07603D}"/>
            </a:ext>
          </a:extLst>
        </xdr:cNvPr>
        <xdr:cNvSpPr/>
      </xdr:nvSpPr>
      <xdr:spPr bwMode="auto">
        <a:xfrm>
          <a:off x="1342439" y="20693429"/>
          <a:ext cx="105888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3381522</xdr:colOff>
      <xdr:row>74</xdr:row>
      <xdr:rowOff>33704</xdr:rowOff>
    </xdr:from>
    <xdr:to>
      <xdr:col>2</xdr:col>
      <xdr:colOff>266407</xdr:colOff>
      <xdr:row>75</xdr:row>
      <xdr:rowOff>148004</xdr:rowOff>
    </xdr:to>
    <xdr:sp macro="" textlink="">
      <xdr:nvSpPr>
        <xdr:cNvPr id="81" name="Rectangle 80">
          <a:extLst>
            <a:ext uri="{FF2B5EF4-FFF2-40B4-BE49-F238E27FC236}">
              <a16:creationId xmlns:a16="http://schemas.microsoft.com/office/drawing/2014/main" id="{2B4DF6E2-9B69-4BBC-9AB1-094652D63A90}"/>
            </a:ext>
          </a:extLst>
        </xdr:cNvPr>
        <xdr:cNvSpPr/>
      </xdr:nvSpPr>
      <xdr:spPr bwMode="auto">
        <a:xfrm>
          <a:off x="4055599" y="20710281"/>
          <a:ext cx="133232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74</xdr:row>
      <xdr:rowOff>21981</xdr:rowOff>
    </xdr:from>
    <xdr:to>
      <xdr:col>1</xdr:col>
      <xdr:colOff>3103097</xdr:colOff>
      <xdr:row>75</xdr:row>
      <xdr:rowOff>136281</xdr:rowOff>
    </xdr:to>
    <xdr:sp macro="" textlink="">
      <xdr:nvSpPr>
        <xdr:cNvPr id="82" name="Rectangle 81">
          <a:extLst>
            <a:ext uri="{FF2B5EF4-FFF2-40B4-BE49-F238E27FC236}">
              <a16:creationId xmlns:a16="http://schemas.microsoft.com/office/drawing/2014/main" id="{B68760DF-1716-4D7B-8193-F9F64F4821DE}"/>
            </a:ext>
          </a:extLst>
        </xdr:cNvPr>
        <xdr:cNvSpPr/>
      </xdr:nvSpPr>
      <xdr:spPr bwMode="auto">
        <a:xfrm flipH="1">
          <a:off x="2630365" y="20698558"/>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502189</xdr:colOff>
      <xdr:row>74</xdr:row>
      <xdr:rowOff>44254</xdr:rowOff>
    </xdr:from>
    <xdr:to>
      <xdr:col>4</xdr:col>
      <xdr:colOff>381001</xdr:colOff>
      <xdr:row>75</xdr:row>
      <xdr:rowOff>158554</xdr:rowOff>
    </xdr:to>
    <xdr:sp macro="" textlink="">
      <xdr:nvSpPr>
        <xdr:cNvPr id="83" name="Rectangle 82">
          <a:extLst>
            <a:ext uri="{FF2B5EF4-FFF2-40B4-BE49-F238E27FC236}">
              <a16:creationId xmlns:a16="http://schemas.microsoft.com/office/drawing/2014/main" id="{0181C3AD-2DF1-42C5-941F-02DE89F89856}"/>
            </a:ext>
          </a:extLst>
        </xdr:cNvPr>
        <xdr:cNvSpPr/>
      </xdr:nvSpPr>
      <xdr:spPr bwMode="auto">
        <a:xfrm>
          <a:off x="5623708" y="20720831"/>
          <a:ext cx="1446774"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76</xdr:row>
      <xdr:rowOff>0</xdr:rowOff>
    </xdr:from>
    <xdr:to>
      <xdr:col>1</xdr:col>
      <xdr:colOff>447675</xdr:colOff>
      <xdr:row>76</xdr:row>
      <xdr:rowOff>114300</xdr:rowOff>
    </xdr:to>
    <xdr:sp macro="" textlink="">
      <xdr:nvSpPr>
        <xdr:cNvPr id="84" name="Rectangle 83">
          <a:extLst>
            <a:ext uri="{FF2B5EF4-FFF2-40B4-BE49-F238E27FC236}">
              <a16:creationId xmlns:a16="http://schemas.microsoft.com/office/drawing/2014/main" id="{18FEBA8A-EDCA-4169-A97A-EDDA61796CB9}"/>
            </a:ext>
          </a:extLst>
        </xdr:cNvPr>
        <xdr:cNvSpPr/>
      </xdr:nvSpPr>
      <xdr:spPr bwMode="auto">
        <a:xfrm>
          <a:off x="26670" y="8591550"/>
          <a:ext cx="1085850"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76</xdr:row>
      <xdr:rowOff>0</xdr:rowOff>
    </xdr:from>
    <xdr:to>
      <xdr:col>2</xdr:col>
      <xdr:colOff>4457700</xdr:colOff>
      <xdr:row>76</xdr:row>
      <xdr:rowOff>104775</xdr:rowOff>
    </xdr:to>
    <xdr:sp macro="" textlink="">
      <xdr:nvSpPr>
        <xdr:cNvPr id="85" name="Rectangle 84">
          <a:extLst>
            <a:ext uri="{FF2B5EF4-FFF2-40B4-BE49-F238E27FC236}">
              <a16:creationId xmlns:a16="http://schemas.microsoft.com/office/drawing/2014/main" id="{0D4701B2-CFE3-461B-AC7C-895AFDEB3968}"/>
            </a:ext>
          </a:extLst>
        </xdr:cNvPr>
        <xdr:cNvSpPr/>
      </xdr:nvSpPr>
      <xdr:spPr bwMode="auto">
        <a:xfrm>
          <a:off x="4802505" y="8591550"/>
          <a:ext cx="1055370" cy="10287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76</xdr:row>
      <xdr:rowOff>10844</xdr:rowOff>
    </xdr:from>
    <xdr:to>
      <xdr:col>1</xdr:col>
      <xdr:colOff>1449557</xdr:colOff>
      <xdr:row>76</xdr:row>
      <xdr:rowOff>138479</xdr:rowOff>
    </xdr:to>
    <xdr:sp macro="" textlink="">
      <xdr:nvSpPr>
        <xdr:cNvPr id="86" name="Rectangle 85">
          <a:extLst>
            <a:ext uri="{FF2B5EF4-FFF2-40B4-BE49-F238E27FC236}">
              <a16:creationId xmlns:a16="http://schemas.microsoft.com/office/drawing/2014/main" id="{7E075DFE-6B72-4A6D-9BFE-74B7F4A0E284}"/>
            </a:ext>
          </a:extLst>
        </xdr:cNvPr>
        <xdr:cNvSpPr/>
      </xdr:nvSpPr>
      <xdr:spPr bwMode="auto">
        <a:xfrm>
          <a:off x="1388304" y="21068421"/>
          <a:ext cx="735330"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298646</xdr:colOff>
      <xdr:row>76</xdr:row>
      <xdr:rowOff>7327</xdr:rowOff>
    </xdr:from>
    <xdr:to>
      <xdr:col>4</xdr:col>
      <xdr:colOff>292784</xdr:colOff>
      <xdr:row>76</xdr:row>
      <xdr:rowOff>133057</xdr:rowOff>
    </xdr:to>
    <xdr:sp macro="" textlink="">
      <xdr:nvSpPr>
        <xdr:cNvPr id="87" name="Rectangle 86">
          <a:extLst>
            <a:ext uri="{FF2B5EF4-FFF2-40B4-BE49-F238E27FC236}">
              <a16:creationId xmlns:a16="http://schemas.microsoft.com/office/drawing/2014/main" id="{3490F7BA-899C-40CB-AD48-F583F784E9A6}"/>
            </a:ext>
          </a:extLst>
        </xdr:cNvPr>
        <xdr:cNvSpPr/>
      </xdr:nvSpPr>
      <xdr:spPr bwMode="auto">
        <a:xfrm>
          <a:off x="5420165" y="21064904"/>
          <a:ext cx="15621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76</xdr:row>
      <xdr:rowOff>0</xdr:rowOff>
    </xdr:from>
    <xdr:to>
      <xdr:col>2</xdr:col>
      <xdr:colOff>2914650</xdr:colOff>
      <xdr:row>76</xdr:row>
      <xdr:rowOff>123825</xdr:rowOff>
    </xdr:to>
    <xdr:sp macro="" textlink="">
      <xdr:nvSpPr>
        <xdr:cNvPr id="88" name="Rectangle 87">
          <a:extLst>
            <a:ext uri="{FF2B5EF4-FFF2-40B4-BE49-F238E27FC236}">
              <a16:creationId xmlns:a16="http://schemas.microsoft.com/office/drawing/2014/main" id="{26E2FB4D-177B-4778-864E-F26886E20BFA}"/>
            </a:ext>
          </a:extLst>
        </xdr:cNvPr>
        <xdr:cNvSpPr/>
      </xdr:nvSpPr>
      <xdr:spPr bwMode="auto">
        <a:xfrm>
          <a:off x="3244215" y="8591550"/>
          <a:ext cx="1066800"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76</xdr:row>
      <xdr:rowOff>14653</xdr:rowOff>
    </xdr:from>
    <xdr:to>
      <xdr:col>5</xdr:col>
      <xdr:colOff>886118</xdr:colOff>
      <xdr:row>76</xdr:row>
      <xdr:rowOff>140383</xdr:rowOff>
    </xdr:to>
    <xdr:sp macro="" textlink="">
      <xdr:nvSpPr>
        <xdr:cNvPr id="89" name="Rectangle 88">
          <a:extLst>
            <a:ext uri="{FF2B5EF4-FFF2-40B4-BE49-F238E27FC236}">
              <a16:creationId xmlns:a16="http://schemas.microsoft.com/office/drawing/2014/main" id="{AB2154D0-3849-49A5-B55A-99AFFF45EDAB}"/>
            </a:ext>
          </a:extLst>
        </xdr:cNvPr>
        <xdr:cNvSpPr/>
      </xdr:nvSpPr>
      <xdr:spPr bwMode="auto">
        <a:xfrm>
          <a:off x="7446792" y="21072230"/>
          <a:ext cx="110328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76</xdr:row>
      <xdr:rowOff>14653</xdr:rowOff>
    </xdr:from>
    <xdr:to>
      <xdr:col>1</xdr:col>
      <xdr:colOff>2968136</xdr:colOff>
      <xdr:row>76</xdr:row>
      <xdr:rowOff>134668</xdr:rowOff>
    </xdr:to>
    <xdr:sp macro="" textlink="">
      <xdr:nvSpPr>
        <xdr:cNvPr id="90" name="Rectangle 89">
          <a:extLst>
            <a:ext uri="{FF2B5EF4-FFF2-40B4-BE49-F238E27FC236}">
              <a16:creationId xmlns:a16="http://schemas.microsoft.com/office/drawing/2014/main" id="{736FE74C-38F3-4F31-9740-035E15082FD0}"/>
            </a:ext>
          </a:extLst>
        </xdr:cNvPr>
        <xdr:cNvSpPr/>
      </xdr:nvSpPr>
      <xdr:spPr bwMode="auto">
        <a:xfrm>
          <a:off x="2535115" y="21072230"/>
          <a:ext cx="1107098" cy="12001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3480288</xdr:colOff>
      <xdr:row>76</xdr:row>
      <xdr:rowOff>36635</xdr:rowOff>
    </xdr:from>
    <xdr:to>
      <xdr:col>2</xdr:col>
      <xdr:colOff>86311</xdr:colOff>
      <xdr:row>76</xdr:row>
      <xdr:rowOff>137600</xdr:rowOff>
    </xdr:to>
    <xdr:sp macro="" textlink="">
      <xdr:nvSpPr>
        <xdr:cNvPr id="91" name="Rectangle 90">
          <a:extLst>
            <a:ext uri="{FF2B5EF4-FFF2-40B4-BE49-F238E27FC236}">
              <a16:creationId xmlns:a16="http://schemas.microsoft.com/office/drawing/2014/main" id="{D683B8BD-D79C-423D-9A0C-2C2F928B9B86}"/>
            </a:ext>
          </a:extLst>
        </xdr:cNvPr>
        <xdr:cNvSpPr/>
      </xdr:nvSpPr>
      <xdr:spPr bwMode="auto">
        <a:xfrm>
          <a:off x="4154365" y="21094212"/>
          <a:ext cx="1053465" cy="10096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73</xdr:row>
      <xdr:rowOff>0</xdr:rowOff>
    </xdr:from>
    <xdr:to>
      <xdr:col>1</xdr:col>
      <xdr:colOff>495300</xdr:colOff>
      <xdr:row>74</xdr:row>
      <xdr:rowOff>114300</xdr:rowOff>
    </xdr:to>
    <xdr:sp macro="" textlink="">
      <xdr:nvSpPr>
        <xdr:cNvPr id="2" name="Rectangle 1">
          <a:extLst>
            <a:ext uri="{FF2B5EF4-FFF2-40B4-BE49-F238E27FC236}">
              <a16:creationId xmlns:a16="http://schemas.microsoft.com/office/drawing/2014/main" id="{4E104E5E-48B4-4B7F-95F1-AFD95A6E13D3}"/>
            </a:ext>
          </a:extLst>
        </xdr:cNvPr>
        <xdr:cNvSpPr/>
      </xdr:nvSpPr>
      <xdr:spPr bwMode="auto">
        <a:xfrm>
          <a:off x="66675" y="20907375"/>
          <a:ext cx="108585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651529</xdr:colOff>
      <xdr:row>73</xdr:row>
      <xdr:rowOff>54806</xdr:rowOff>
    </xdr:from>
    <xdr:to>
      <xdr:col>5</xdr:col>
      <xdr:colOff>927002</xdr:colOff>
      <xdr:row>74</xdr:row>
      <xdr:rowOff>169106</xdr:rowOff>
    </xdr:to>
    <xdr:sp macro="" textlink="">
      <xdr:nvSpPr>
        <xdr:cNvPr id="3" name="Rectangle 2">
          <a:extLst>
            <a:ext uri="{FF2B5EF4-FFF2-40B4-BE49-F238E27FC236}">
              <a16:creationId xmlns:a16="http://schemas.microsoft.com/office/drawing/2014/main" id="{5A79A1F6-A43D-4E65-9348-D6BB5F8E0B13}"/>
            </a:ext>
          </a:extLst>
        </xdr:cNvPr>
        <xdr:cNvSpPr/>
      </xdr:nvSpPr>
      <xdr:spPr bwMode="auto">
        <a:xfrm>
          <a:off x="7700029" y="20962181"/>
          <a:ext cx="1218448"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668362</xdr:colOff>
      <xdr:row>73</xdr:row>
      <xdr:rowOff>16852</xdr:rowOff>
    </xdr:from>
    <xdr:to>
      <xdr:col>1</xdr:col>
      <xdr:colOff>1727249</xdr:colOff>
      <xdr:row>74</xdr:row>
      <xdr:rowOff>131152</xdr:rowOff>
    </xdr:to>
    <xdr:sp macro="" textlink="">
      <xdr:nvSpPr>
        <xdr:cNvPr id="4" name="Rectangle 3">
          <a:extLst>
            <a:ext uri="{FF2B5EF4-FFF2-40B4-BE49-F238E27FC236}">
              <a16:creationId xmlns:a16="http://schemas.microsoft.com/office/drawing/2014/main" id="{60FB0260-5668-4348-9466-73B396B6CED3}"/>
            </a:ext>
          </a:extLst>
        </xdr:cNvPr>
        <xdr:cNvSpPr/>
      </xdr:nvSpPr>
      <xdr:spPr bwMode="auto">
        <a:xfrm>
          <a:off x="1325587" y="20924227"/>
          <a:ext cx="1058887"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3381522</xdr:colOff>
      <xdr:row>73</xdr:row>
      <xdr:rowOff>33704</xdr:rowOff>
    </xdr:from>
    <xdr:to>
      <xdr:col>2</xdr:col>
      <xdr:colOff>266407</xdr:colOff>
      <xdr:row>74</xdr:row>
      <xdr:rowOff>148004</xdr:rowOff>
    </xdr:to>
    <xdr:sp macro="" textlink="">
      <xdr:nvSpPr>
        <xdr:cNvPr id="5" name="Rectangle 4">
          <a:extLst>
            <a:ext uri="{FF2B5EF4-FFF2-40B4-BE49-F238E27FC236}">
              <a16:creationId xmlns:a16="http://schemas.microsoft.com/office/drawing/2014/main" id="{880B5466-5658-4B24-B393-A5576F5A20F7}"/>
            </a:ext>
          </a:extLst>
        </xdr:cNvPr>
        <xdr:cNvSpPr/>
      </xdr:nvSpPr>
      <xdr:spPr bwMode="auto">
        <a:xfrm>
          <a:off x="4038747" y="20941079"/>
          <a:ext cx="1752160"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1956288</xdr:colOff>
      <xdr:row>73</xdr:row>
      <xdr:rowOff>21981</xdr:rowOff>
    </xdr:from>
    <xdr:to>
      <xdr:col>1</xdr:col>
      <xdr:colOff>3103097</xdr:colOff>
      <xdr:row>74</xdr:row>
      <xdr:rowOff>136281</xdr:rowOff>
    </xdr:to>
    <xdr:sp macro="" textlink="">
      <xdr:nvSpPr>
        <xdr:cNvPr id="6" name="Rectangle 5">
          <a:extLst>
            <a:ext uri="{FF2B5EF4-FFF2-40B4-BE49-F238E27FC236}">
              <a16:creationId xmlns:a16="http://schemas.microsoft.com/office/drawing/2014/main" id="{2795FE06-E08B-4E80-B016-16B9F5FEF6FD}"/>
            </a:ext>
          </a:extLst>
        </xdr:cNvPr>
        <xdr:cNvSpPr/>
      </xdr:nvSpPr>
      <xdr:spPr bwMode="auto">
        <a:xfrm flipH="1">
          <a:off x="2613513" y="20929356"/>
          <a:ext cx="1146809"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502189</xdr:colOff>
      <xdr:row>73</xdr:row>
      <xdr:rowOff>44254</xdr:rowOff>
    </xdr:from>
    <xdr:to>
      <xdr:col>4</xdr:col>
      <xdr:colOff>381001</xdr:colOff>
      <xdr:row>74</xdr:row>
      <xdr:rowOff>158554</xdr:rowOff>
    </xdr:to>
    <xdr:sp macro="" textlink="">
      <xdr:nvSpPr>
        <xdr:cNvPr id="7" name="Rectangle 6">
          <a:extLst>
            <a:ext uri="{FF2B5EF4-FFF2-40B4-BE49-F238E27FC236}">
              <a16:creationId xmlns:a16="http://schemas.microsoft.com/office/drawing/2014/main" id="{64687709-7A4D-4C8F-833B-9E883E111175}"/>
            </a:ext>
          </a:extLst>
        </xdr:cNvPr>
        <xdr:cNvSpPr/>
      </xdr:nvSpPr>
      <xdr:spPr bwMode="auto">
        <a:xfrm>
          <a:off x="6026689" y="20951629"/>
          <a:ext cx="140281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28575</xdr:colOff>
      <xdr:row>75</xdr:row>
      <xdr:rowOff>0</xdr:rowOff>
    </xdr:from>
    <xdr:to>
      <xdr:col>1</xdr:col>
      <xdr:colOff>447675</xdr:colOff>
      <xdr:row>75</xdr:row>
      <xdr:rowOff>114300</xdr:rowOff>
    </xdr:to>
    <xdr:sp macro="" textlink="">
      <xdr:nvSpPr>
        <xdr:cNvPr id="8" name="Rectangle 7">
          <a:extLst>
            <a:ext uri="{FF2B5EF4-FFF2-40B4-BE49-F238E27FC236}">
              <a16:creationId xmlns:a16="http://schemas.microsoft.com/office/drawing/2014/main" id="{B981010D-6800-4938-ABAF-DFD4A81DB7E9}"/>
            </a:ext>
          </a:extLst>
        </xdr:cNvPr>
        <xdr:cNvSpPr/>
      </xdr:nvSpPr>
      <xdr:spPr bwMode="auto">
        <a:xfrm>
          <a:off x="28575" y="21288375"/>
          <a:ext cx="1076325"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2</xdr:col>
      <xdr:colOff>3400425</xdr:colOff>
      <xdr:row>75</xdr:row>
      <xdr:rowOff>0</xdr:rowOff>
    </xdr:from>
    <xdr:to>
      <xdr:col>2</xdr:col>
      <xdr:colOff>4457700</xdr:colOff>
      <xdr:row>75</xdr:row>
      <xdr:rowOff>104775</xdr:rowOff>
    </xdr:to>
    <xdr:sp macro="" textlink="">
      <xdr:nvSpPr>
        <xdr:cNvPr id="9" name="Rectangle 8">
          <a:extLst>
            <a:ext uri="{FF2B5EF4-FFF2-40B4-BE49-F238E27FC236}">
              <a16:creationId xmlns:a16="http://schemas.microsoft.com/office/drawing/2014/main" id="{2700923D-1895-4588-969C-BB578FBDB260}"/>
            </a:ext>
          </a:extLst>
        </xdr:cNvPr>
        <xdr:cNvSpPr/>
      </xdr:nvSpPr>
      <xdr:spPr bwMode="auto">
        <a:xfrm>
          <a:off x="6515100" y="21288375"/>
          <a:ext cx="0" cy="10477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800"/>
        </a:p>
      </xdr:txBody>
    </xdr:sp>
    <xdr:clientData/>
  </xdr:twoCellAnchor>
  <xdr:twoCellAnchor>
    <xdr:from>
      <xdr:col>1</xdr:col>
      <xdr:colOff>714227</xdr:colOff>
      <xdr:row>75</xdr:row>
      <xdr:rowOff>10844</xdr:rowOff>
    </xdr:from>
    <xdr:to>
      <xdr:col>1</xdr:col>
      <xdr:colOff>1449557</xdr:colOff>
      <xdr:row>75</xdr:row>
      <xdr:rowOff>138479</xdr:rowOff>
    </xdr:to>
    <xdr:sp macro="" textlink="">
      <xdr:nvSpPr>
        <xdr:cNvPr id="10" name="Rectangle 9">
          <a:extLst>
            <a:ext uri="{FF2B5EF4-FFF2-40B4-BE49-F238E27FC236}">
              <a16:creationId xmlns:a16="http://schemas.microsoft.com/office/drawing/2014/main" id="{E7323338-B5D1-48D2-9676-C189A27DC11D}"/>
            </a:ext>
          </a:extLst>
        </xdr:cNvPr>
        <xdr:cNvSpPr/>
      </xdr:nvSpPr>
      <xdr:spPr bwMode="auto">
        <a:xfrm>
          <a:off x="1371452" y="21299219"/>
          <a:ext cx="735330" cy="12763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298646</xdr:colOff>
      <xdr:row>75</xdr:row>
      <xdr:rowOff>7327</xdr:rowOff>
    </xdr:from>
    <xdr:to>
      <xdr:col>4</xdr:col>
      <xdr:colOff>292784</xdr:colOff>
      <xdr:row>75</xdr:row>
      <xdr:rowOff>133057</xdr:rowOff>
    </xdr:to>
    <xdr:sp macro="" textlink="">
      <xdr:nvSpPr>
        <xdr:cNvPr id="11" name="Rectangle 10">
          <a:extLst>
            <a:ext uri="{FF2B5EF4-FFF2-40B4-BE49-F238E27FC236}">
              <a16:creationId xmlns:a16="http://schemas.microsoft.com/office/drawing/2014/main" id="{6BA67015-C2DA-4DE7-B0D6-D692AEB74474}"/>
            </a:ext>
          </a:extLst>
        </xdr:cNvPr>
        <xdr:cNvSpPr/>
      </xdr:nvSpPr>
      <xdr:spPr bwMode="auto">
        <a:xfrm>
          <a:off x="5823146" y="21295702"/>
          <a:ext cx="1518138"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2</xdr:col>
      <xdr:colOff>1847850</xdr:colOff>
      <xdr:row>75</xdr:row>
      <xdr:rowOff>0</xdr:rowOff>
    </xdr:from>
    <xdr:to>
      <xdr:col>2</xdr:col>
      <xdr:colOff>2914650</xdr:colOff>
      <xdr:row>75</xdr:row>
      <xdr:rowOff>123825</xdr:rowOff>
    </xdr:to>
    <xdr:sp macro="" textlink="">
      <xdr:nvSpPr>
        <xdr:cNvPr id="12" name="Rectangle 11">
          <a:extLst>
            <a:ext uri="{FF2B5EF4-FFF2-40B4-BE49-F238E27FC236}">
              <a16:creationId xmlns:a16="http://schemas.microsoft.com/office/drawing/2014/main" id="{4074F040-8703-45FE-9A1C-4A74D71FDD22}"/>
            </a:ext>
          </a:extLst>
        </xdr:cNvPr>
        <xdr:cNvSpPr/>
      </xdr:nvSpPr>
      <xdr:spPr bwMode="auto">
        <a:xfrm>
          <a:off x="6515100" y="21288375"/>
          <a:ext cx="0"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757311</xdr:colOff>
      <xdr:row>75</xdr:row>
      <xdr:rowOff>14653</xdr:rowOff>
    </xdr:from>
    <xdr:to>
      <xdr:col>5</xdr:col>
      <xdr:colOff>886118</xdr:colOff>
      <xdr:row>75</xdr:row>
      <xdr:rowOff>140383</xdr:rowOff>
    </xdr:to>
    <xdr:sp macro="" textlink="">
      <xdr:nvSpPr>
        <xdr:cNvPr id="13" name="Rectangle 12">
          <a:extLst>
            <a:ext uri="{FF2B5EF4-FFF2-40B4-BE49-F238E27FC236}">
              <a16:creationId xmlns:a16="http://schemas.microsoft.com/office/drawing/2014/main" id="{FAABEA8E-F893-4162-A659-A69C72B5D562}"/>
            </a:ext>
          </a:extLst>
        </xdr:cNvPr>
        <xdr:cNvSpPr/>
      </xdr:nvSpPr>
      <xdr:spPr bwMode="auto">
        <a:xfrm>
          <a:off x="7805811" y="21303028"/>
          <a:ext cx="1071782"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1861038</xdr:colOff>
      <xdr:row>75</xdr:row>
      <xdr:rowOff>14653</xdr:rowOff>
    </xdr:from>
    <xdr:to>
      <xdr:col>1</xdr:col>
      <xdr:colOff>2968136</xdr:colOff>
      <xdr:row>75</xdr:row>
      <xdr:rowOff>134668</xdr:rowOff>
    </xdr:to>
    <xdr:sp macro="" textlink="">
      <xdr:nvSpPr>
        <xdr:cNvPr id="14" name="Rectangle 13">
          <a:extLst>
            <a:ext uri="{FF2B5EF4-FFF2-40B4-BE49-F238E27FC236}">
              <a16:creationId xmlns:a16="http://schemas.microsoft.com/office/drawing/2014/main" id="{DBC08A67-6686-4DCD-84B0-8DBBE99A6630}"/>
            </a:ext>
          </a:extLst>
        </xdr:cNvPr>
        <xdr:cNvSpPr/>
      </xdr:nvSpPr>
      <xdr:spPr bwMode="auto">
        <a:xfrm>
          <a:off x="2518263" y="21303028"/>
          <a:ext cx="1107098" cy="12001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1</xdr:col>
      <xdr:colOff>3480288</xdr:colOff>
      <xdr:row>75</xdr:row>
      <xdr:rowOff>36635</xdr:rowOff>
    </xdr:from>
    <xdr:to>
      <xdr:col>2</xdr:col>
      <xdr:colOff>86311</xdr:colOff>
      <xdr:row>75</xdr:row>
      <xdr:rowOff>137600</xdr:rowOff>
    </xdr:to>
    <xdr:sp macro="" textlink="">
      <xdr:nvSpPr>
        <xdr:cNvPr id="15" name="Rectangle 14">
          <a:extLst>
            <a:ext uri="{FF2B5EF4-FFF2-40B4-BE49-F238E27FC236}">
              <a16:creationId xmlns:a16="http://schemas.microsoft.com/office/drawing/2014/main" id="{3B84040C-87AA-400B-9CE2-40654BF6180B}"/>
            </a:ext>
          </a:extLst>
        </xdr:cNvPr>
        <xdr:cNvSpPr/>
      </xdr:nvSpPr>
      <xdr:spPr bwMode="auto">
        <a:xfrm>
          <a:off x="4137513" y="21325010"/>
          <a:ext cx="1473298" cy="10096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54</xdr:row>
      <xdr:rowOff>0</xdr:rowOff>
    </xdr:from>
    <xdr:to>
      <xdr:col>1</xdr:col>
      <xdr:colOff>563218</xdr:colOff>
      <xdr:row>55</xdr:row>
      <xdr:rowOff>114300</xdr:rowOff>
    </xdr:to>
    <xdr:sp macro="" textlink="">
      <xdr:nvSpPr>
        <xdr:cNvPr id="2" name="Rectangle 1">
          <a:extLst>
            <a:ext uri="{FF2B5EF4-FFF2-40B4-BE49-F238E27FC236}">
              <a16:creationId xmlns:a16="http://schemas.microsoft.com/office/drawing/2014/main" id="{A4FD21A5-6B23-446C-825B-76FED3CC5FF8}"/>
            </a:ext>
          </a:extLst>
        </xdr:cNvPr>
        <xdr:cNvSpPr/>
      </xdr:nvSpPr>
      <xdr:spPr bwMode="auto">
        <a:xfrm>
          <a:off x="66675" y="14204674"/>
          <a:ext cx="114258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4</xdr:col>
      <xdr:colOff>679174</xdr:colOff>
      <xdr:row>53</xdr:row>
      <xdr:rowOff>186028</xdr:rowOff>
    </xdr:from>
    <xdr:to>
      <xdr:col>5</xdr:col>
      <xdr:colOff>908882</xdr:colOff>
      <xdr:row>55</xdr:row>
      <xdr:rowOff>109828</xdr:rowOff>
    </xdr:to>
    <xdr:sp macro="" textlink="">
      <xdr:nvSpPr>
        <xdr:cNvPr id="3" name="Rectangle 2">
          <a:extLst>
            <a:ext uri="{FF2B5EF4-FFF2-40B4-BE49-F238E27FC236}">
              <a16:creationId xmlns:a16="http://schemas.microsoft.com/office/drawing/2014/main" id="{D45FFE55-2A26-460A-910F-6F9CD6E0F23A}"/>
            </a:ext>
          </a:extLst>
        </xdr:cNvPr>
        <xdr:cNvSpPr/>
      </xdr:nvSpPr>
      <xdr:spPr bwMode="auto">
        <a:xfrm>
          <a:off x="6800022" y="12460854"/>
          <a:ext cx="1182208"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814595</xdr:colOff>
      <xdr:row>54</xdr:row>
      <xdr:rowOff>8282</xdr:rowOff>
    </xdr:from>
    <xdr:to>
      <xdr:col>1</xdr:col>
      <xdr:colOff>1890920</xdr:colOff>
      <xdr:row>55</xdr:row>
      <xdr:rowOff>122582</xdr:rowOff>
    </xdr:to>
    <xdr:sp macro="" textlink="">
      <xdr:nvSpPr>
        <xdr:cNvPr id="4" name="Rectangle 3">
          <a:extLst>
            <a:ext uri="{FF2B5EF4-FFF2-40B4-BE49-F238E27FC236}">
              <a16:creationId xmlns:a16="http://schemas.microsoft.com/office/drawing/2014/main" id="{627D1111-96A4-46B2-8104-C4FBA377DBFA}"/>
            </a:ext>
          </a:extLst>
        </xdr:cNvPr>
        <xdr:cNvSpPr/>
      </xdr:nvSpPr>
      <xdr:spPr bwMode="auto">
        <a:xfrm>
          <a:off x="1460638" y="14212956"/>
          <a:ext cx="1076325"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2128217</xdr:colOff>
      <xdr:row>54</xdr:row>
      <xdr:rowOff>1242</xdr:rowOff>
    </xdr:from>
    <xdr:to>
      <xdr:col>1</xdr:col>
      <xdr:colOff>3204542</xdr:colOff>
      <xdr:row>55</xdr:row>
      <xdr:rowOff>115542</xdr:rowOff>
    </xdr:to>
    <xdr:sp macro="" textlink="">
      <xdr:nvSpPr>
        <xdr:cNvPr id="5" name="Rectangle 4">
          <a:extLst>
            <a:ext uri="{FF2B5EF4-FFF2-40B4-BE49-F238E27FC236}">
              <a16:creationId xmlns:a16="http://schemas.microsoft.com/office/drawing/2014/main" id="{25A775D5-DEBE-41F7-96C4-0EDF9D676144}"/>
            </a:ext>
          </a:extLst>
        </xdr:cNvPr>
        <xdr:cNvSpPr/>
      </xdr:nvSpPr>
      <xdr:spPr bwMode="auto">
        <a:xfrm>
          <a:off x="2774260" y="14205916"/>
          <a:ext cx="1076325"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1</xdr:col>
      <xdr:colOff>3602935</xdr:colOff>
      <xdr:row>54</xdr:row>
      <xdr:rowOff>2484</xdr:rowOff>
    </xdr:from>
    <xdr:to>
      <xdr:col>1</xdr:col>
      <xdr:colOff>5019261</xdr:colOff>
      <xdr:row>55</xdr:row>
      <xdr:rowOff>116784</xdr:rowOff>
    </xdr:to>
    <xdr:sp macro="" textlink="">
      <xdr:nvSpPr>
        <xdr:cNvPr id="6" name="Rectangle 5">
          <a:extLst>
            <a:ext uri="{FF2B5EF4-FFF2-40B4-BE49-F238E27FC236}">
              <a16:creationId xmlns:a16="http://schemas.microsoft.com/office/drawing/2014/main" id="{DC770261-B921-4583-BB4B-D667B7F7C2DA}"/>
            </a:ext>
          </a:extLst>
        </xdr:cNvPr>
        <xdr:cNvSpPr/>
      </xdr:nvSpPr>
      <xdr:spPr bwMode="auto">
        <a:xfrm>
          <a:off x="4248978" y="14207158"/>
          <a:ext cx="1416326"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2</xdr:col>
      <xdr:colOff>397565</xdr:colOff>
      <xdr:row>53</xdr:row>
      <xdr:rowOff>187577</xdr:rowOff>
    </xdr:from>
    <xdr:to>
      <xdr:col>4</xdr:col>
      <xdr:colOff>389282</xdr:colOff>
      <xdr:row>55</xdr:row>
      <xdr:rowOff>111377</xdr:rowOff>
    </xdr:to>
    <xdr:sp macro="" textlink="">
      <xdr:nvSpPr>
        <xdr:cNvPr id="7" name="Rectangle 6">
          <a:extLst>
            <a:ext uri="{FF2B5EF4-FFF2-40B4-BE49-F238E27FC236}">
              <a16:creationId xmlns:a16="http://schemas.microsoft.com/office/drawing/2014/main" id="{D6FFAFC3-A9C1-423C-BE29-8A599AE934D3}"/>
            </a:ext>
          </a:extLst>
        </xdr:cNvPr>
        <xdr:cNvSpPr/>
      </xdr:nvSpPr>
      <xdr:spPr bwMode="auto">
        <a:xfrm>
          <a:off x="6162261" y="14201751"/>
          <a:ext cx="1374912" cy="304800"/>
        </a:xfrm>
        <a:prstGeom prst="rect">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wrap="square" lIns="18288" tIns="0" rIns="0" bIns="0" rtlCol="0" anchor="ctr" upright="1"/>
        <a:lstStyle/>
        <a:p>
          <a:pPr algn="ctr"/>
          <a:endParaRPr lang="en-US" sz="1100"/>
        </a:p>
      </xdr:txBody>
    </xdr:sp>
    <xdr:clientData/>
  </xdr:twoCellAnchor>
  <xdr:twoCellAnchor>
    <xdr:from>
      <xdr:col>0</xdr:col>
      <xdr:colOff>351597</xdr:colOff>
      <xdr:row>55</xdr:row>
      <xdr:rowOff>173934</xdr:rowOff>
    </xdr:from>
    <xdr:to>
      <xdr:col>1</xdr:col>
      <xdr:colOff>323022</xdr:colOff>
      <xdr:row>56</xdr:row>
      <xdr:rowOff>97734</xdr:rowOff>
    </xdr:to>
    <xdr:sp macro="" textlink="">
      <xdr:nvSpPr>
        <xdr:cNvPr id="8" name="Rectangle 7">
          <a:extLst>
            <a:ext uri="{FF2B5EF4-FFF2-40B4-BE49-F238E27FC236}">
              <a16:creationId xmlns:a16="http://schemas.microsoft.com/office/drawing/2014/main" id="{4FB351EA-F86A-4C24-B306-A94445A857FD}"/>
            </a:ext>
          </a:extLst>
        </xdr:cNvPr>
        <xdr:cNvSpPr/>
      </xdr:nvSpPr>
      <xdr:spPr bwMode="auto">
        <a:xfrm>
          <a:off x="351597" y="14569108"/>
          <a:ext cx="617468" cy="114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Contractor</a:t>
          </a:r>
        </a:p>
      </xdr:txBody>
    </xdr:sp>
    <xdr:clientData/>
  </xdr:twoCellAnchor>
  <xdr:twoCellAnchor>
    <xdr:from>
      <xdr:col>1</xdr:col>
      <xdr:colOff>3553240</xdr:colOff>
      <xdr:row>55</xdr:row>
      <xdr:rowOff>165652</xdr:rowOff>
    </xdr:from>
    <xdr:to>
      <xdr:col>2</xdr:col>
      <xdr:colOff>115957</xdr:colOff>
      <xdr:row>56</xdr:row>
      <xdr:rowOff>135999</xdr:rowOff>
    </xdr:to>
    <xdr:sp macro="" textlink="">
      <xdr:nvSpPr>
        <xdr:cNvPr id="9" name="Rectangle 8">
          <a:extLst>
            <a:ext uri="{FF2B5EF4-FFF2-40B4-BE49-F238E27FC236}">
              <a16:creationId xmlns:a16="http://schemas.microsoft.com/office/drawing/2014/main" id="{5DFBEBBE-5392-48E0-B165-D1845EF4D2E6}"/>
            </a:ext>
          </a:extLst>
        </xdr:cNvPr>
        <xdr:cNvSpPr/>
      </xdr:nvSpPr>
      <xdr:spPr bwMode="auto">
        <a:xfrm>
          <a:off x="4199283" y="14560826"/>
          <a:ext cx="1681370" cy="16084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Employer</a:t>
          </a:r>
        </a:p>
      </xdr:txBody>
    </xdr:sp>
    <xdr:clientData/>
  </xdr:twoCellAnchor>
  <xdr:twoCellAnchor>
    <xdr:from>
      <xdr:col>1</xdr:col>
      <xdr:colOff>857250</xdr:colOff>
      <xdr:row>56</xdr:row>
      <xdr:rowOff>1</xdr:rowOff>
    </xdr:from>
    <xdr:to>
      <xdr:col>1</xdr:col>
      <xdr:colOff>1924050</xdr:colOff>
      <xdr:row>56</xdr:row>
      <xdr:rowOff>123826</xdr:rowOff>
    </xdr:to>
    <xdr:sp macro="" textlink="">
      <xdr:nvSpPr>
        <xdr:cNvPr id="10" name="Rectangle 9">
          <a:extLst>
            <a:ext uri="{FF2B5EF4-FFF2-40B4-BE49-F238E27FC236}">
              <a16:creationId xmlns:a16="http://schemas.microsoft.com/office/drawing/2014/main" id="{66960415-026B-4791-988A-8BE44906998D}"/>
            </a:ext>
          </a:extLst>
        </xdr:cNvPr>
        <xdr:cNvSpPr/>
      </xdr:nvSpPr>
      <xdr:spPr bwMode="auto">
        <a:xfrm>
          <a:off x="1503293" y="14585675"/>
          <a:ext cx="1066800"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3</xdr:col>
      <xdr:colOff>173770</xdr:colOff>
      <xdr:row>55</xdr:row>
      <xdr:rowOff>186025</xdr:rowOff>
    </xdr:from>
    <xdr:to>
      <xdr:col>3</xdr:col>
      <xdr:colOff>687787</xdr:colOff>
      <xdr:row>56</xdr:row>
      <xdr:rowOff>117445</xdr:rowOff>
    </xdr:to>
    <xdr:sp macro="" textlink="">
      <xdr:nvSpPr>
        <xdr:cNvPr id="11" name="Rectangle 10">
          <a:extLst>
            <a:ext uri="{FF2B5EF4-FFF2-40B4-BE49-F238E27FC236}">
              <a16:creationId xmlns:a16="http://schemas.microsoft.com/office/drawing/2014/main" id="{E0517CBC-6FD3-403E-83F4-F016D5BDD093}"/>
            </a:ext>
          </a:extLst>
        </xdr:cNvPr>
        <xdr:cNvSpPr/>
      </xdr:nvSpPr>
      <xdr:spPr bwMode="auto">
        <a:xfrm>
          <a:off x="6509966" y="14581199"/>
          <a:ext cx="514017" cy="12192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1</a:t>
          </a:r>
        </a:p>
      </xdr:txBody>
    </xdr:sp>
    <xdr:clientData/>
  </xdr:twoCellAnchor>
  <xdr:twoCellAnchor>
    <xdr:from>
      <xdr:col>1</xdr:col>
      <xdr:colOff>2112892</xdr:colOff>
      <xdr:row>55</xdr:row>
      <xdr:rowOff>182218</xdr:rowOff>
    </xdr:from>
    <xdr:to>
      <xdr:col>1</xdr:col>
      <xdr:colOff>3179692</xdr:colOff>
      <xdr:row>56</xdr:row>
      <xdr:rowOff>115543</xdr:rowOff>
    </xdr:to>
    <xdr:sp macro="" textlink="">
      <xdr:nvSpPr>
        <xdr:cNvPr id="12" name="Rectangle 11">
          <a:extLst>
            <a:ext uri="{FF2B5EF4-FFF2-40B4-BE49-F238E27FC236}">
              <a16:creationId xmlns:a16="http://schemas.microsoft.com/office/drawing/2014/main" id="{A268CCA4-B183-430F-8FCE-33B704843FF6}"/>
            </a:ext>
          </a:extLst>
        </xdr:cNvPr>
        <xdr:cNvSpPr/>
      </xdr:nvSpPr>
      <xdr:spPr bwMode="auto">
        <a:xfrm>
          <a:off x="2758935" y="14577392"/>
          <a:ext cx="1066800" cy="1238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twoCellAnchor>
    <xdr:from>
      <xdr:col>4</xdr:col>
      <xdr:colOff>602808</xdr:colOff>
      <xdr:row>56</xdr:row>
      <xdr:rowOff>0</xdr:rowOff>
    </xdr:from>
    <xdr:to>
      <xdr:col>5</xdr:col>
      <xdr:colOff>893031</xdr:colOff>
      <xdr:row>56</xdr:row>
      <xdr:rowOff>125730</xdr:rowOff>
    </xdr:to>
    <xdr:sp macro="" textlink="">
      <xdr:nvSpPr>
        <xdr:cNvPr id="13" name="Rectangle 12">
          <a:extLst>
            <a:ext uri="{FF2B5EF4-FFF2-40B4-BE49-F238E27FC236}">
              <a16:creationId xmlns:a16="http://schemas.microsoft.com/office/drawing/2014/main" id="{1331D920-6D32-431E-8DFB-094BD3D37984}"/>
            </a:ext>
          </a:extLst>
        </xdr:cNvPr>
        <xdr:cNvSpPr/>
      </xdr:nvSpPr>
      <xdr:spPr bwMode="auto">
        <a:xfrm>
          <a:off x="6723656" y="12846326"/>
          <a:ext cx="1242723" cy="12573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800"/>
            <a:t>Witness 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topLeftCell="A16" zoomScaleNormal="100" zoomScaleSheetLayoutView="100" workbookViewId="0">
      <selection activeCell="C21" sqref="C21"/>
    </sheetView>
  </sheetViews>
  <sheetFormatPr defaultRowHeight="12.75"/>
  <cols>
    <col min="1" max="2" width="9.7109375" customWidth="1"/>
    <col min="3" max="3" width="53.7109375" customWidth="1"/>
    <col min="4" max="4" width="6.5703125" customWidth="1"/>
    <col min="5" max="5" width="8.5703125" customWidth="1"/>
    <col min="6" max="6" width="11.5703125" customWidth="1"/>
    <col min="7" max="7" width="37.5703125" customWidth="1"/>
  </cols>
  <sheetData>
    <row r="1" spans="1:7" ht="39" customHeight="1">
      <c r="A1" s="4" t="s">
        <v>718</v>
      </c>
      <c r="B1" s="5"/>
      <c r="C1" s="5"/>
      <c r="D1" s="6"/>
      <c r="E1" s="7"/>
      <c r="F1" s="8"/>
      <c r="G1" s="9"/>
    </row>
    <row r="2" spans="1:7" ht="39" customHeight="1">
      <c r="A2" s="10" t="s">
        <v>17</v>
      </c>
      <c r="B2" s="11"/>
      <c r="C2" s="11"/>
      <c r="D2" s="11"/>
      <c r="E2" s="11"/>
      <c r="F2" s="11"/>
      <c r="G2" s="291" t="s">
        <v>725</v>
      </c>
    </row>
    <row r="3" spans="1:7" ht="52.5" customHeight="1" thickBot="1">
      <c r="A3" s="290" t="s">
        <v>407</v>
      </c>
      <c r="B3" s="12"/>
      <c r="C3" s="12"/>
      <c r="D3" s="13"/>
      <c r="E3" s="13"/>
      <c r="F3" s="13"/>
      <c r="G3" s="14"/>
    </row>
    <row r="4" spans="1:7">
      <c r="A4" s="15"/>
      <c r="B4" s="3"/>
      <c r="C4" s="3"/>
      <c r="D4" s="3"/>
      <c r="E4" s="3"/>
      <c r="F4" s="3"/>
      <c r="G4" s="16"/>
    </row>
    <row r="5" spans="1:7" ht="15">
      <c r="A5" s="17"/>
      <c r="B5" s="18"/>
      <c r="C5" s="384"/>
      <c r="D5" s="386"/>
      <c r="E5" s="388"/>
      <c r="F5" s="390"/>
      <c r="G5" s="19"/>
    </row>
    <row r="6" spans="1:7" ht="15">
      <c r="A6" s="20"/>
      <c r="B6" s="244"/>
      <c r="C6" s="385"/>
      <c r="D6" s="387"/>
      <c r="E6" s="389"/>
      <c r="F6" s="391"/>
      <c r="G6" s="21"/>
    </row>
    <row r="7" spans="1:7" ht="18">
      <c r="A7" s="22"/>
      <c r="B7" s="23"/>
      <c r="C7" s="23"/>
      <c r="D7" s="24"/>
      <c r="E7" s="25"/>
      <c r="F7" s="26"/>
      <c r="G7" s="27"/>
    </row>
    <row r="8" spans="1:7" ht="18">
      <c r="A8" s="22"/>
      <c r="B8" s="23"/>
      <c r="C8" s="23"/>
      <c r="D8" s="24"/>
      <c r="E8" s="25"/>
      <c r="F8" s="26"/>
      <c r="G8" s="27"/>
    </row>
    <row r="9" spans="1:7" ht="20.25">
      <c r="A9" s="15"/>
      <c r="B9" s="28"/>
      <c r="C9" s="23"/>
      <c r="D9" s="3"/>
      <c r="E9" s="3"/>
      <c r="F9" s="3"/>
      <c r="G9" s="16"/>
    </row>
    <row r="10" spans="1:7" ht="23.25">
      <c r="A10" s="29"/>
      <c r="B10" s="30"/>
      <c r="C10" s="31"/>
      <c r="D10" s="30"/>
      <c r="E10" s="30"/>
      <c r="F10" s="32"/>
      <c r="G10" s="33"/>
    </row>
    <row r="11" spans="1:7" ht="23.25">
      <c r="A11" s="29"/>
      <c r="B11" s="30"/>
      <c r="C11" s="31"/>
      <c r="D11" s="30"/>
      <c r="E11" s="30"/>
      <c r="F11" s="32"/>
      <c r="G11" s="33"/>
    </row>
    <row r="12" spans="1:7" ht="23.25">
      <c r="A12" s="29"/>
      <c r="B12" s="30"/>
      <c r="C12" s="31"/>
      <c r="D12" s="30"/>
      <c r="E12" s="30"/>
      <c r="F12" s="32"/>
      <c r="G12" s="33"/>
    </row>
    <row r="13" spans="1:7" ht="23.25">
      <c r="A13" s="29"/>
      <c r="B13" s="30"/>
      <c r="C13" s="31"/>
      <c r="D13" s="30"/>
      <c r="E13" s="30"/>
      <c r="F13" s="32"/>
      <c r="G13" s="33"/>
    </row>
    <row r="14" spans="1:7" ht="18">
      <c r="A14" s="22"/>
      <c r="B14" s="23"/>
      <c r="C14" s="23"/>
      <c r="D14" s="24"/>
      <c r="E14" s="25"/>
      <c r="F14" s="26"/>
      <c r="G14" s="27"/>
    </row>
    <row r="15" spans="1:7">
      <c r="A15" s="392" t="s">
        <v>15</v>
      </c>
      <c r="B15" s="393"/>
      <c r="C15" s="393"/>
      <c r="D15" s="393"/>
      <c r="E15" s="394"/>
      <c r="F15" s="395"/>
      <c r="G15" s="396"/>
    </row>
    <row r="16" spans="1:7">
      <c r="A16" s="397"/>
      <c r="B16" s="398"/>
      <c r="C16" s="398"/>
      <c r="D16" s="398"/>
      <c r="E16" s="398"/>
      <c r="F16" s="398"/>
      <c r="G16" s="399"/>
    </row>
    <row r="17" spans="1:7">
      <c r="A17" s="397"/>
      <c r="B17" s="398"/>
      <c r="C17" s="398"/>
      <c r="D17" s="398"/>
      <c r="E17" s="398"/>
      <c r="F17" s="398"/>
      <c r="G17" s="399"/>
    </row>
    <row r="18" spans="1:7">
      <c r="A18" s="397"/>
      <c r="B18" s="398"/>
      <c r="C18" s="398"/>
      <c r="D18" s="398"/>
      <c r="E18" s="398"/>
      <c r="F18" s="398"/>
      <c r="G18" s="399"/>
    </row>
    <row r="19" spans="1:7">
      <c r="A19" s="397"/>
      <c r="B19" s="398"/>
      <c r="C19" s="398"/>
      <c r="D19" s="398"/>
      <c r="E19" s="398"/>
      <c r="F19" s="398"/>
      <c r="G19" s="399"/>
    </row>
    <row r="20" spans="1:7" ht="59.25">
      <c r="A20" s="245"/>
      <c r="B20" s="246"/>
      <c r="C20" s="246"/>
      <c r="D20" s="246"/>
      <c r="E20" s="246"/>
      <c r="F20" s="246"/>
      <c r="G20" s="247"/>
    </row>
    <row r="21" spans="1:7" ht="59.25">
      <c r="A21" s="245"/>
      <c r="B21" s="246"/>
      <c r="C21" s="246"/>
      <c r="D21" s="246"/>
      <c r="E21" s="246"/>
      <c r="F21" s="246"/>
      <c r="G21" s="247"/>
    </row>
    <row r="22" spans="1:7" ht="34.5">
      <c r="A22" s="400" t="s">
        <v>714</v>
      </c>
      <c r="B22" s="401"/>
      <c r="C22" s="401"/>
      <c r="D22" s="401"/>
      <c r="E22" s="401"/>
      <c r="F22" s="401"/>
      <c r="G22" s="402"/>
    </row>
    <row r="23" spans="1:7" ht="18">
      <c r="A23" s="22"/>
      <c r="B23" s="23"/>
      <c r="C23" s="23"/>
      <c r="D23" s="24"/>
      <c r="E23" s="25"/>
      <c r="F23" s="26"/>
      <c r="G23" s="27"/>
    </row>
    <row r="24" spans="1:7" ht="18">
      <c r="A24" s="22"/>
      <c r="B24" s="23"/>
      <c r="C24" s="23"/>
      <c r="D24" s="24"/>
      <c r="E24" s="25"/>
      <c r="F24" s="26"/>
      <c r="G24" s="27"/>
    </row>
    <row r="25" spans="1:7" ht="34.5">
      <c r="A25" s="403" t="s">
        <v>715</v>
      </c>
      <c r="B25" s="404"/>
      <c r="C25" s="404"/>
      <c r="D25" s="404"/>
      <c r="E25" s="404"/>
      <c r="F25" s="404"/>
      <c r="G25" s="405"/>
    </row>
    <row r="26" spans="1:7" ht="34.5">
      <c r="A26" s="292"/>
      <c r="B26" s="293"/>
      <c r="C26" s="293"/>
      <c r="D26" s="293"/>
      <c r="E26" s="293"/>
      <c r="F26" s="293"/>
      <c r="G26" s="294"/>
    </row>
    <row r="27" spans="1:7" ht="34.5">
      <c r="A27" s="292"/>
      <c r="B27" s="293"/>
      <c r="C27" s="293"/>
      <c r="D27" s="293"/>
      <c r="E27" s="293"/>
      <c r="F27" s="293"/>
      <c r="G27" s="294"/>
    </row>
    <row r="28" spans="1:7" ht="34.5">
      <c r="A28" s="292"/>
      <c r="B28" s="293"/>
      <c r="C28" s="293"/>
      <c r="D28" s="293"/>
      <c r="E28" s="293"/>
      <c r="F28" s="293"/>
      <c r="G28" s="294"/>
    </row>
    <row r="29" spans="1:7" ht="34.5">
      <c r="A29" s="292"/>
      <c r="B29" s="293"/>
      <c r="C29" s="293"/>
      <c r="D29" s="293"/>
      <c r="E29" s="293"/>
      <c r="F29" s="293"/>
      <c r="G29" s="294"/>
    </row>
    <row r="30" spans="1:7" ht="34.5">
      <c r="A30" s="292"/>
      <c r="B30" s="293"/>
      <c r="C30" s="293"/>
      <c r="D30" s="293"/>
      <c r="E30" s="293"/>
      <c r="F30" s="293"/>
      <c r="G30" s="294"/>
    </row>
    <row r="31" spans="1:7" ht="34.5">
      <c r="A31" s="327"/>
      <c r="B31" s="328"/>
      <c r="C31" s="328"/>
      <c r="D31" s="328"/>
      <c r="E31" s="328"/>
      <c r="F31" s="328"/>
      <c r="G31" s="329"/>
    </row>
    <row r="32" spans="1:7" ht="34.5">
      <c r="A32" s="327"/>
      <c r="B32" s="328"/>
      <c r="C32" s="328"/>
      <c r="D32" s="328"/>
      <c r="E32" s="328"/>
      <c r="F32" s="328"/>
      <c r="G32" s="329"/>
    </row>
    <row r="33" spans="1:7" ht="34.5">
      <c r="A33" s="292"/>
      <c r="B33" s="293"/>
      <c r="C33" s="293"/>
      <c r="D33" s="293"/>
      <c r="E33" s="293"/>
      <c r="F33" s="293"/>
      <c r="G33" s="294"/>
    </row>
    <row r="34" spans="1:7" ht="34.5">
      <c r="A34" s="292"/>
      <c r="B34" s="293"/>
      <c r="C34" s="293"/>
      <c r="D34" s="293"/>
      <c r="E34" s="293"/>
      <c r="F34" s="293"/>
      <c r="G34" s="294"/>
    </row>
    <row r="35" spans="1:7" ht="27.75">
      <c r="A35" s="287"/>
      <c r="B35" s="288"/>
      <c r="C35" s="288"/>
      <c r="D35" s="288"/>
      <c r="E35" s="288"/>
      <c r="F35" s="288"/>
      <c r="G35" s="289"/>
    </row>
    <row r="36" spans="1:7" ht="18.75" thickBot="1">
      <c r="A36" s="22"/>
      <c r="B36" s="23"/>
      <c r="C36" s="23"/>
      <c r="D36" s="24"/>
      <c r="E36" s="25"/>
      <c r="F36" s="26"/>
      <c r="G36" s="27"/>
    </row>
    <row r="37" spans="1:7" ht="39.75" customHeight="1" thickBot="1">
      <c r="A37" s="380" t="s">
        <v>21</v>
      </c>
      <c r="B37" s="381"/>
      <c r="C37" s="381"/>
      <c r="D37" s="381"/>
      <c r="E37" s="381"/>
      <c r="F37" s="382">
        <f>Summary!C57</f>
        <v>474375</v>
      </c>
      <c r="G37" s="383"/>
    </row>
    <row r="38" spans="1:7" ht="13.5" thickBot="1">
      <c r="A38" s="295"/>
      <c r="B38" s="295"/>
      <c r="C38" s="295"/>
      <c r="D38" s="295"/>
      <c r="E38" s="295"/>
      <c r="F38" s="295"/>
      <c r="G38" s="295"/>
    </row>
    <row r="39" spans="1:7" ht="18.75" thickBot="1">
      <c r="A39" s="377"/>
      <c r="B39" s="378"/>
      <c r="C39" s="378"/>
      <c r="D39" s="378"/>
      <c r="E39" s="378"/>
      <c r="F39" s="378"/>
      <c r="G39" s="379"/>
    </row>
    <row r="40" spans="1:7" ht="15">
      <c r="A40" s="296"/>
      <c r="B40" s="296"/>
      <c r="C40" s="296"/>
      <c r="D40" s="296"/>
      <c r="E40" s="296"/>
      <c r="F40" s="296"/>
      <c r="G40" s="296"/>
    </row>
    <row r="41" spans="1:7" ht="15">
      <c r="A41" s="296"/>
      <c r="B41" s="296"/>
      <c r="C41" s="296"/>
      <c r="D41" s="296"/>
      <c r="E41" s="296"/>
      <c r="F41" s="296"/>
      <c r="G41" s="296"/>
    </row>
    <row r="42" spans="1:7" ht="15">
      <c r="A42" s="296"/>
      <c r="B42" s="296"/>
      <c r="C42" s="296"/>
      <c r="D42" s="296"/>
      <c r="E42" s="296"/>
      <c r="F42" s="296"/>
      <c r="G42" s="296"/>
    </row>
    <row r="43" spans="1:7" ht="15">
      <c r="A43" s="296"/>
      <c r="B43" s="296"/>
      <c r="C43" s="296"/>
      <c r="D43" s="296"/>
      <c r="E43" s="296"/>
      <c r="F43" s="296"/>
      <c r="G43" s="296"/>
    </row>
  </sheetData>
  <mergeCells count="10">
    <mergeCell ref="A39:G39"/>
    <mergeCell ref="A37:E37"/>
    <mergeCell ref="F37:G37"/>
    <mergeCell ref="C5:C6"/>
    <mergeCell ref="D5:D6"/>
    <mergeCell ref="E5:E6"/>
    <mergeCell ref="F5:F6"/>
    <mergeCell ref="A15:G19"/>
    <mergeCell ref="A22:G22"/>
    <mergeCell ref="A25:G25"/>
  </mergeCells>
  <pageMargins left="0.59055118110236227" right="0" top="0.39370078740157483" bottom="0" header="0" footer="0"/>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view="pageBreakPreview" zoomScale="95" zoomScaleNormal="100" zoomScaleSheetLayoutView="95" workbookViewId="0">
      <selection activeCell="E63" sqref="E63"/>
    </sheetView>
  </sheetViews>
  <sheetFormatPr defaultRowHeight="12.75"/>
  <cols>
    <col min="1" max="1" width="10.7109375" customWidth="1"/>
    <col min="2" max="2" width="78.42578125" customWidth="1"/>
    <col min="3" max="3" width="8.42578125" bestFit="1" customWidth="1"/>
    <col min="4" max="4" width="11" bestFit="1" customWidth="1"/>
    <col min="5" max="5" width="14.28515625" style="195" customWidth="1"/>
    <col min="6" max="6" width="15.5703125" customWidth="1"/>
    <col min="8" max="8" width="20.42578125" customWidth="1"/>
    <col min="9" max="9" width="9.5703125" customWidth="1"/>
    <col min="10" max="10" width="14.7109375" customWidth="1"/>
  </cols>
  <sheetData>
    <row r="1" spans="1:6" ht="20.25">
      <c r="A1" s="45" t="str">
        <f>Cover!A1</f>
        <v>Tender Number: 005/MKLM/2022/2023</v>
      </c>
      <c r="B1" s="184"/>
      <c r="C1" s="184"/>
      <c r="D1" s="184"/>
      <c r="E1" s="185" t="str">
        <f>Cover!G2</f>
        <v>Date:   June 2022</v>
      </c>
      <c r="F1" s="186"/>
    </row>
    <row r="2" spans="1:6" ht="25.5">
      <c r="A2" s="48" t="str">
        <f>Works!A1</f>
        <v>Moses Kotane Local Municipality</v>
      </c>
      <c r="B2" s="187"/>
      <c r="C2" s="187"/>
      <c r="D2" s="187"/>
      <c r="E2" s="188"/>
      <c r="F2" s="189"/>
    </row>
    <row r="3" spans="1:6" ht="15.75" thickBot="1">
      <c r="A3" s="51" t="str">
        <f>Cover!A3</f>
        <v>Upgrading of Madikwe Water Treatment Plant Phase 2 ( Vrede and Seshibitswe)</v>
      </c>
      <c r="B3" s="190"/>
      <c r="C3" s="190"/>
      <c r="D3" s="190"/>
      <c r="E3" s="191"/>
      <c r="F3" s="192"/>
    </row>
    <row r="4" spans="1:6" ht="15" thickBot="1">
      <c r="A4" s="312"/>
      <c r="B4" s="312"/>
      <c r="C4" s="312"/>
      <c r="D4" s="313"/>
      <c r="E4" s="314"/>
      <c r="F4" s="312"/>
    </row>
    <row r="5" spans="1:6" ht="13.5">
      <c r="A5" s="297" t="s">
        <v>5</v>
      </c>
      <c r="B5" s="483" t="s">
        <v>6</v>
      </c>
      <c r="C5" s="483" t="s">
        <v>7</v>
      </c>
      <c r="D5" s="484" t="s">
        <v>18</v>
      </c>
      <c r="E5" s="58" t="s">
        <v>8</v>
      </c>
      <c r="F5" s="486" t="s">
        <v>9</v>
      </c>
    </row>
    <row r="6" spans="1:6" ht="14.25" thickBot="1">
      <c r="A6" s="298" t="s">
        <v>12</v>
      </c>
      <c r="B6" s="470"/>
      <c r="C6" s="470"/>
      <c r="D6" s="472"/>
      <c r="E6" s="61" t="s">
        <v>617</v>
      </c>
      <c r="F6" s="487" t="s">
        <v>14</v>
      </c>
    </row>
    <row r="7" spans="1:6" ht="22.5">
      <c r="A7" s="193"/>
      <c r="B7" s="299" t="s">
        <v>361</v>
      </c>
      <c r="C7" s="315"/>
      <c r="D7" s="316"/>
      <c r="E7" s="317"/>
      <c r="F7" s="194"/>
    </row>
    <row r="8" spans="1:6" ht="20.25">
      <c r="A8" s="193"/>
      <c r="B8" s="302" t="s">
        <v>417</v>
      </c>
      <c r="C8" s="315"/>
      <c r="D8" s="316"/>
      <c r="E8" s="317"/>
      <c r="F8" s="194"/>
    </row>
    <row r="9" spans="1:6" ht="18">
      <c r="A9" s="121"/>
      <c r="B9" s="95" t="s">
        <v>36</v>
      </c>
      <c r="C9" s="96"/>
      <c r="D9" s="97"/>
      <c r="E9" s="98"/>
      <c r="F9" s="303"/>
    </row>
    <row r="10" spans="1:6" ht="14.25">
      <c r="A10" s="66"/>
      <c r="B10" s="88"/>
      <c r="C10" s="89"/>
      <c r="D10" s="68"/>
      <c r="E10" s="93"/>
      <c r="F10" s="258"/>
    </row>
    <row r="11" spans="1:6" ht="14.25">
      <c r="A11" s="66"/>
      <c r="B11" s="88" t="s">
        <v>419</v>
      </c>
      <c r="C11" s="89"/>
      <c r="D11" s="68"/>
      <c r="E11" s="93"/>
      <c r="F11" s="258"/>
    </row>
    <row r="12" spans="1:6" ht="14.25">
      <c r="A12" s="66"/>
      <c r="B12" s="88"/>
      <c r="C12" s="89"/>
      <c r="D12" s="68"/>
      <c r="E12" s="93"/>
      <c r="F12" s="258"/>
    </row>
    <row r="13" spans="1:6" ht="18">
      <c r="A13" s="121" t="s">
        <v>258</v>
      </c>
      <c r="B13" s="95" t="s">
        <v>38</v>
      </c>
      <c r="C13" s="96"/>
      <c r="D13" s="97"/>
      <c r="E13" s="98"/>
      <c r="F13" s="303"/>
    </row>
    <row r="14" spans="1:6" ht="14.25">
      <c r="A14" s="66"/>
      <c r="B14" s="88"/>
      <c r="C14" s="89"/>
      <c r="D14" s="68"/>
      <c r="E14" s="347"/>
      <c r="F14" s="343"/>
    </row>
    <row r="15" spans="1:6" ht="14.25">
      <c r="A15" s="66" t="s">
        <v>259</v>
      </c>
      <c r="B15" s="88" t="s">
        <v>39</v>
      </c>
      <c r="C15" s="89"/>
      <c r="D15" s="68">
        <v>1</v>
      </c>
      <c r="E15" s="347"/>
      <c r="F15" s="343">
        <f>E15*D15</f>
        <v>0</v>
      </c>
    </row>
    <row r="16" spans="1:6" ht="14.25">
      <c r="A16" s="66" t="s">
        <v>260</v>
      </c>
      <c r="B16" s="88" t="s">
        <v>77</v>
      </c>
      <c r="C16" s="89"/>
      <c r="D16" s="68">
        <v>1</v>
      </c>
      <c r="E16" s="347"/>
      <c r="F16" s="343">
        <f t="shared" ref="F16:F28" si="0">E16*D16</f>
        <v>0</v>
      </c>
    </row>
    <row r="17" spans="1:6" ht="14.25">
      <c r="A17" s="66" t="s">
        <v>261</v>
      </c>
      <c r="B17" s="88" t="s">
        <v>325</v>
      </c>
      <c r="C17" s="89"/>
      <c r="D17" s="68">
        <v>1</v>
      </c>
      <c r="E17" s="347"/>
      <c r="F17" s="343">
        <f t="shared" si="0"/>
        <v>0</v>
      </c>
    </row>
    <row r="18" spans="1:6" ht="14.25">
      <c r="A18" s="66" t="s">
        <v>262</v>
      </c>
      <c r="B18" s="88" t="s">
        <v>326</v>
      </c>
      <c r="C18" s="89"/>
      <c r="D18" s="68">
        <v>1</v>
      </c>
      <c r="E18" s="347"/>
      <c r="F18" s="343">
        <f t="shared" si="0"/>
        <v>0</v>
      </c>
    </row>
    <row r="19" spans="1:6" ht="14.25">
      <c r="A19" s="66" t="s">
        <v>263</v>
      </c>
      <c r="B19" s="88" t="s">
        <v>327</v>
      </c>
      <c r="C19" s="89"/>
      <c r="D19" s="68">
        <v>1</v>
      </c>
      <c r="E19" s="347"/>
      <c r="F19" s="343">
        <f t="shared" si="0"/>
        <v>0</v>
      </c>
    </row>
    <row r="20" spans="1:6" ht="14.25">
      <c r="A20" s="66" t="s">
        <v>264</v>
      </c>
      <c r="B20" s="88" t="s">
        <v>328</v>
      </c>
      <c r="C20" s="89"/>
      <c r="D20" s="68">
        <v>1</v>
      </c>
      <c r="E20" s="347"/>
      <c r="F20" s="343">
        <f t="shared" si="0"/>
        <v>0</v>
      </c>
    </row>
    <row r="21" spans="1:6" ht="14.25">
      <c r="A21" s="66" t="s">
        <v>265</v>
      </c>
      <c r="B21" s="88" t="s">
        <v>329</v>
      </c>
      <c r="C21" s="89"/>
      <c r="D21" s="68">
        <v>1</v>
      </c>
      <c r="E21" s="347"/>
      <c r="F21" s="343">
        <f t="shared" si="0"/>
        <v>0</v>
      </c>
    </row>
    <row r="22" spans="1:6" ht="14.25">
      <c r="A22" s="66" t="s">
        <v>266</v>
      </c>
      <c r="B22" s="88" t="s">
        <v>68</v>
      </c>
      <c r="C22" s="89"/>
      <c r="D22" s="68">
        <v>1</v>
      </c>
      <c r="E22" s="347"/>
      <c r="F22" s="343">
        <f t="shared" si="0"/>
        <v>0</v>
      </c>
    </row>
    <row r="23" spans="1:6" ht="14.25">
      <c r="A23" s="66" t="s">
        <v>267</v>
      </c>
      <c r="B23" s="88" t="s">
        <v>330</v>
      </c>
      <c r="C23" s="89"/>
      <c r="D23" s="68">
        <v>1</v>
      </c>
      <c r="E23" s="347"/>
      <c r="F23" s="343">
        <f t="shared" si="0"/>
        <v>0</v>
      </c>
    </row>
    <row r="24" spans="1:6" ht="14.25">
      <c r="A24" s="66" t="s">
        <v>268</v>
      </c>
      <c r="B24" s="88" t="s">
        <v>48</v>
      </c>
      <c r="C24" s="89"/>
      <c r="D24" s="68">
        <v>1</v>
      </c>
      <c r="E24" s="347"/>
      <c r="F24" s="343">
        <f t="shared" si="0"/>
        <v>0</v>
      </c>
    </row>
    <row r="25" spans="1:6" ht="14.25">
      <c r="A25" s="66" t="s">
        <v>269</v>
      </c>
      <c r="B25" s="88" t="s">
        <v>331</v>
      </c>
      <c r="C25" s="89"/>
      <c r="D25" s="68">
        <v>1</v>
      </c>
      <c r="E25" s="347"/>
      <c r="F25" s="343">
        <f t="shared" si="0"/>
        <v>0</v>
      </c>
    </row>
    <row r="26" spans="1:6" ht="14.25">
      <c r="A26" s="66" t="s">
        <v>270</v>
      </c>
      <c r="B26" s="88" t="s">
        <v>50</v>
      </c>
      <c r="C26" s="89"/>
      <c r="D26" s="68">
        <v>1</v>
      </c>
      <c r="E26" s="347"/>
      <c r="F26" s="343">
        <f t="shared" si="0"/>
        <v>0</v>
      </c>
    </row>
    <row r="27" spans="1:6" ht="14.25">
      <c r="A27" s="66" t="s">
        <v>271</v>
      </c>
      <c r="B27" s="88" t="s">
        <v>51</v>
      </c>
      <c r="C27" s="89"/>
      <c r="D27" s="68">
        <v>3</v>
      </c>
      <c r="E27" s="347"/>
      <c r="F27" s="343">
        <f t="shared" si="0"/>
        <v>0</v>
      </c>
    </row>
    <row r="28" spans="1:6" ht="14.25">
      <c r="A28" s="66" t="s">
        <v>272</v>
      </c>
      <c r="B28" s="88" t="s">
        <v>332</v>
      </c>
      <c r="C28" s="89"/>
      <c r="D28" s="68">
        <v>1</v>
      </c>
      <c r="E28" s="347"/>
      <c r="F28" s="343">
        <f t="shared" si="0"/>
        <v>0</v>
      </c>
    </row>
    <row r="29" spans="1:6" ht="14.25">
      <c r="A29" s="66"/>
      <c r="B29" s="88"/>
      <c r="C29" s="89"/>
      <c r="D29" s="68"/>
      <c r="E29" s="347"/>
      <c r="F29" s="343"/>
    </row>
    <row r="30" spans="1:6" ht="18">
      <c r="A30" s="121" t="s">
        <v>575</v>
      </c>
      <c r="B30" s="95" t="s">
        <v>52</v>
      </c>
      <c r="C30" s="96"/>
      <c r="D30" s="97"/>
      <c r="E30" s="352"/>
      <c r="F30" s="350"/>
    </row>
    <row r="31" spans="1:6" ht="14.25">
      <c r="A31" s="66"/>
      <c r="B31" s="88"/>
      <c r="C31" s="89"/>
      <c r="D31" s="68"/>
      <c r="E31" s="347"/>
      <c r="F31" s="343"/>
    </row>
    <row r="32" spans="1:6" ht="14.25">
      <c r="A32" s="66" t="s">
        <v>576</v>
      </c>
      <c r="B32" s="88" t="s">
        <v>53</v>
      </c>
      <c r="C32" s="89"/>
      <c r="D32" s="68">
        <v>1</v>
      </c>
      <c r="E32" s="347"/>
      <c r="F32" s="343">
        <f t="shared" ref="F32:F39" si="1">E32*D32</f>
        <v>0</v>
      </c>
    </row>
    <row r="33" spans="1:6" ht="14.25">
      <c r="A33" s="66" t="s">
        <v>577</v>
      </c>
      <c r="B33" s="88" t="s">
        <v>54</v>
      </c>
      <c r="C33" s="89"/>
      <c r="D33" s="68">
        <v>1</v>
      </c>
      <c r="E33" s="347"/>
      <c r="F33" s="343">
        <f t="shared" si="1"/>
        <v>0</v>
      </c>
    </row>
    <row r="34" spans="1:6" ht="14.25">
      <c r="A34" s="66" t="s">
        <v>578</v>
      </c>
      <c r="B34" s="88" t="s">
        <v>55</v>
      </c>
      <c r="C34" s="89"/>
      <c r="D34" s="68">
        <v>1</v>
      </c>
      <c r="E34" s="347"/>
      <c r="F34" s="343">
        <f t="shared" si="1"/>
        <v>0</v>
      </c>
    </row>
    <row r="35" spans="1:6" ht="14.25">
      <c r="A35" s="66" t="s">
        <v>579</v>
      </c>
      <c r="B35" s="88" t="s">
        <v>56</v>
      </c>
      <c r="C35" s="89"/>
      <c r="D35" s="68">
        <v>2</v>
      </c>
      <c r="E35" s="347"/>
      <c r="F35" s="343">
        <f t="shared" si="1"/>
        <v>0</v>
      </c>
    </row>
    <row r="36" spans="1:6" ht="14.25">
      <c r="A36" s="66" t="s">
        <v>580</v>
      </c>
      <c r="B36" s="88" t="s">
        <v>57</v>
      </c>
      <c r="C36" s="89"/>
      <c r="D36" s="68">
        <v>1</v>
      </c>
      <c r="E36" s="347"/>
      <c r="F36" s="343">
        <f t="shared" si="1"/>
        <v>0</v>
      </c>
    </row>
    <row r="37" spans="1:6" ht="14.25">
      <c r="A37" s="66" t="s">
        <v>581</v>
      </c>
      <c r="B37" s="88" t="s">
        <v>58</v>
      </c>
      <c r="C37" s="89"/>
      <c r="D37" s="68">
        <v>2</v>
      </c>
      <c r="E37" s="347"/>
      <c r="F37" s="343">
        <f t="shared" si="1"/>
        <v>0</v>
      </c>
    </row>
    <row r="38" spans="1:6" ht="14.25">
      <c r="A38" s="66" t="s">
        <v>582</v>
      </c>
      <c r="B38" s="88" t="s">
        <v>59</v>
      </c>
      <c r="C38" s="89"/>
      <c r="D38" s="68">
        <v>3</v>
      </c>
      <c r="E38" s="347"/>
      <c r="F38" s="343">
        <f t="shared" si="1"/>
        <v>0</v>
      </c>
    </row>
    <row r="39" spans="1:6" ht="14.25">
      <c r="A39" s="66" t="s">
        <v>583</v>
      </c>
      <c r="B39" s="88" t="s">
        <v>332</v>
      </c>
      <c r="C39" s="89"/>
      <c r="D39" s="68">
        <v>1</v>
      </c>
      <c r="E39" s="347"/>
      <c r="F39" s="343">
        <f t="shared" si="1"/>
        <v>0</v>
      </c>
    </row>
    <row r="40" spans="1:6" ht="14.25">
      <c r="A40" s="66"/>
      <c r="B40" s="88"/>
      <c r="C40" s="89"/>
      <c r="D40" s="68"/>
      <c r="E40" s="347"/>
      <c r="F40" s="343"/>
    </row>
    <row r="41" spans="1:6" ht="18">
      <c r="A41" s="121" t="s">
        <v>584</v>
      </c>
      <c r="B41" s="95" t="s">
        <v>75</v>
      </c>
      <c r="C41" s="96"/>
      <c r="D41" s="97"/>
      <c r="E41" s="352"/>
      <c r="F41" s="350"/>
    </row>
    <row r="42" spans="1:6" ht="14.25">
      <c r="A42" s="66"/>
      <c r="B42" s="88"/>
      <c r="C42" s="89"/>
      <c r="D42" s="68"/>
      <c r="E42" s="347"/>
      <c r="F42" s="343"/>
    </row>
    <row r="43" spans="1:6" ht="14.25">
      <c r="A43" s="66" t="s">
        <v>585</v>
      </c>
      <c r="B43" s="88" t="s">
        <v>76</v>
      </c>
      <c r="C43" s="89"/>
      <c r="D43" s="68">
        <v>3</v>
      </c>
      <c r="E43" s="347"/>
      <c r="F43" s="343">
        <f t="shared" ref="F43:F57" si="2">E43*D43</f>
        <v>0</v>
      </c>
    </row>
    <row r="44" spans="1:6" ht="14.25">
      <c r="A44" s="66" t="s">
        <v>586</v>
      </c>
      <c r="B44" s="88" t="s">
        <v>77</v>
      </c>
      <c r="C44" s="89"/>
      <c r="D44" s="68">
        <v>3</v>
      </c>
      <c r="E44" s="347"/>
      <c r="F44" s="343">
        <f t="shared" si="2"/>
        <v>0</v>
      </c>
    </row>
    <row r="45" spans="1:6" ht="14.25">
      <c r="A45" s="66" t="s">
        <v>587</v>
      </c>
      <c r="B45" s="88" t="s">
        <v>339</v>
      </c>
      <c r="C45" s="89"/>
      <c r="D45" s="68">
        <v>3</v>
      </c>
      <c r="E45" s="347"/>
      <c r="F45" s="343">
        <f t="shared" si="2"/>
        <v>0</v>
      </c>
    </row>
    <row r="46" spans="1:6" ht="14.25">
      <c r="A46" s="66" t="s">
        <v>588</v>
      </c>
      <c r="B46" s="88" t="s">
        <v>57</v>
      </c>
      <c r="C46" s="89"/>
      <c r="D46" s="68">
        <v>3</v>
      </c>
      <c r="E46" s="347"/>
      <c r="F46" s="343">
        <f t="shared" si="2"/>
        <v>0</v>
      </c>
    </row>
    <row r="47" spans="1:6" ht="14.25">
      <c r="A47" s="66" t="s">
        <v>589</v>
      </c>
      <c r="B47" s="88" t="s">
        <v>65</v>
      </c>
      <c r="C47" s="89"/>
      <c r="D47" s="68">
        <v>4</v>
      </c>
      <c r="E47" s="347"/>
      <c r="F47" s="343">
        <f t="shared" si="2"/>
        <v>0</v>
      </c>
    </row>
    <row r="48" spans="1:6" ht="14.25">
      <c r="A48" s="66" t="s">
        <v>590</v>
      </c>
      <c r="B48" s="88" t="s">
        <v>342</v>
      </c>
      <c r="C48" s="89"/>
      <c r="D48" s="68">
        <v>3</v>
      </c>
      <c r="E48" s="347"/>
      <c r="F48" s="343">
        <f t="shared" si="2"/>
        <v>0</v>
      </c>
    </row>
    <row r="49" spans="1:6" ht="14.25">
      <c r="A49" s="66" t="s">
        <v>591</v>
      </c>
      <c r="B49" s="88" t="s">
        <v>67</v>
      </c>
      <c r="C49" s="89"/>
      <c r="D49" s="68">
        <v>3</v>
      </c>
      <c r="E49" s="347"/>
      <c r="F49" s="343">
        <f t="shared" si="2"/>
        <v>0</v>
      </c>
    </row>
    <row r="50" spans="1:6" ht="14.25">
      <c r="A50" s="66" t="s">
        <v>592</v>
      </c>
      <c r="B50" s="88" t="s">
        <v>68</v>
      </c>
      <c r="C50" s="89"/>
      <c r="D50" s="68">
        <v>15</v>
      </c>
      <c r="E50" s="347"/>
      <c r="F50" s="343">
        <f t="shared" si="2"/>
        <v>0</v>
      </c>
    </row>
    <row r="51" spans="1:6" ht="14.25">
      <c r="A51" s="66" t="s">
        <v>593</v>
      </c>
      <c r="B51" s="88" t="s">
        <v>69</v>
      </c>
      <c r="C51" s="89"/>
      <c r="D51" s="68">
        <v>15</v>
      </c>
      <c r="E51" s="347"/>
      <c r="F51" s="343">
        <f t="shared" si="2"/>
        <v>0</v>
      </c>
    </row>
    <row r="52" spans="1:6" ht="14.25">
      <c r="A52" s="66" t="s">
        <v>594</v>
      </c>
      <c r="B52" s="88" t="s">
        <v>59</v>
      </c>
      <c r="C52" s="89"/>
      <c r="D52" s="68">
        <v>3</v>
      </c>
      <c r="E52" s="347"/>
      <c r="F52" s="343">
        <f t="shared" si="2"/>
        <v>0</v>
      </c>
    </row>
    <row r="53" spans="1:6" ht="14.25">
      <c r="A53" s="66" t="s">
        <v>595</v>
      </c>
      <c r="B53" s="88" t="s">
        <v>71</v>
      </c>
      <c r="C53" s="89"/>
      <c r="D53" s="68">
        <v>3</v>
      </c>
      <c r="E53" s="347"/>
      <c r="F53" s="343">
        <f t="shared" si="2"/>
        <v>0</v>
      </c>
    </row>
    <row r="54" spans="1:6" ht="14.25">
      <c r="A54" s="66" t="s">
        <v>596</v>
      </c>
      <c r="B54" s="88" t="s">
        <v>70</v>
      </c>
      <c r="C54" s="89"/>
      <c r="D54" s="68">
        <v>3</v>
      </c>
      <c r="E54" s="347"/>
      <c r="F54" s="343">
        <f t="shared" si="2"/>
        <v>0</v>
      </c>
    </row>
    <row r="55" spans="1:6" ht="14.25">
      <c r="A55" s="66" t="s">
        <v>597</v>
      </c>
      <c r="B55" s="88" t="s">
        <v>350</v>
      </c>
      <c r="C55" s="89"/>
      <c r="D55" s="68">
        <v>3</v>
      </c>
      <c r="E55" s="347"/>
      <c r="F55" s="343">
        <f t="shared" si="2"/>
        <v>0</v>
      </c>
    </row>
    <row r="56" spans="1:6" ht="14.25">
      <c r="A56" s="66" t="s">
        <v>598</v>
      </c>
      <c r="B56" s="88" t="s">
        <v>352</v>
      </c>
      <c r="C56" s="89"/>
      <c r="D56" s="68">
        <v>3</v>
      </c>
      <c r="E56" s="347"/>
      <c r="F56" s="343">
        <f t="shared" si="2"/>
        <v>0</v>
      </c>
    </row>
    <row r="57" spans="1:6" ht="14.25">
      <c r="A57" s="66" t="s">
        <v>599</v>
      </c>
      <c r="B57" s="88" t="s">
        <v>353</v>
      </c>
      <c r="C57" s="89"/>
      <c r="D57" s="68">
        <v>1</v>
      </c>
      <c r="E57" s="347"/>
      <c r="F57" s="343">
        <f t="shared" si="2"/>
        <v>0</v>
      </c>
    </row>
    <row r="58" spans="1:6" ht="14.25">
      <c r="A58" s="66"/>
      <c r="B58" s="88"/>
      <c r="C58" s="89"/>
      <c r="D58" s="68"/>
      <c r="E58" s="347"/>
      <c r="F58" s="343"/>
    </row>
    <row r="59" spans="1:6" ht="18">
      <c r="A59" s="121" t="s">
        <v>600</v>
      </c>
      <c r="B59" s="95" t="s">
        <v>80</v>
      </c>
      <c r="C59" s="96"/>
      <c r="D59" s="97"/>
      <c r="E59" s="352"/>
      <c r="F59" s="350"/>
    </row>
    <row r="60" spans="1:6" ht="14.25">
      <c r="A60" s="66"/>
      <c r="B60" s="88"/>
      <c r="C60" s="89"/>
      <c r="D60" s="68"/>
      <c r="E60" s="347"/>
      <c r="F60" s="343"/>
    </row>
    <row r="61" spans="1:6" ht="14.25">
      <c r="A61" s="66" t="s">
        <v>601</v>
      </c>
      <c r="B61" s="88" t="s">
        <v>81</v>
      </c>
      <c r="C61" s="89"/>
      <c r="D61" s="68">
        <v>3</v>
      </c>
      <c r="E61" s="347"/>
      <c r="F61" s="343">
        <f t="shared" ref="F61:F63" si="3">E61*D61</f>
        <v>0</v>
      </c>
    </row>
    <row r="62" spans="1:6" ht="14.25">
      <c r="A62" s="66" t="s">
        <v>602</v>
      </c>
      <c r="B62" s="88" t="s">
        <v>354</v>
      </c>
      <c r="C62" s="89"/>
      <c r="D62" s="68">
        <v>95</v>
      </c>
      <c r="E62" s="347"/>
      <c r="F62" s="343">
        <f t="shared" si="3"/>
        <v>0</v>
      </c>
    </row>
    <row r="63" spans="1:6" ht="14.25">
      <c r="A63" s="66" t="s">
        <v>603</v>
      </c>
      <c r="B63" s="88" t="s">
        <v>82</v>
      </c>
      <c r="C63" s="89"/>
      <c r="D63" s="68">
        <v>1</v>
      </c>
      <c r="E63" s="347"/>
      <c r="F63" s="343">
        <f t="shared" si="3"/>
        <v>0</v>
      </c>
    </row>
    <row r="64" spans="1:6" ht="14.25">
      <c r="A64" s="66"/>
      <c r="B64" s="88"/>
      <c r="C64" s="89"/>
      <c r="D64" s="68"/>
      <c r="E64" s="347"/>
      <c r="F64" s="343"/>
    </row>
    <row r="65" spans="1:6" ht="14.25">
      <c r="A65" s="66"/>
      <c r="B65" s="88"/>
      <c r="C65" s="89"/>
      <c r="D65" s="68"/>
      <c r="E65" s="347"/>
      <c r="F65" s="343"/>
    </row>
    <row r="66" spans="1:6" ht="14.25">
      <c r="A66" s="66"/>
      <c r="B66" s="88"/>
      <c r="C66" s="89"/>
      <c r="D66" s="68"/>
      <c r="E66" s="347"/>
      <c r="F66" s="343"/>
    </row>
    <row r="67" spans="1:6" ht="14.25">
      <c r="A67" s="66"/>
      <c r="B67" s="88"/>
      <c r="C67" s="89"/>
      <c r="D67" s="68"/>
      <c r="E67" s="347"/>
      <c r="F67" s="343"/>
    </row>
    <row r="68" spans="1:6" ht="14.25">
      <c r="A68" s="66"/>
      <c r="B68" s="88"/>
      <c r="C68" s="89"/>
      <c r="D68" s="68"/>
      <c r="E68" s="347"/>
      <c r="F68" s="343"/>
    </row>
    <row r="69" spans="1:6" ht="15" thickBot="1">
      <c r="A69" s="66"/>
      <c r="B69" s="88"/>
      <c r="C69" s="89"/>
      <c r="D69" s="68"/>
      <c r="E69" s="347"/>
      <c r="F69" s="343"/>
    </row>
    <row r="70" spans="1:6" ht="18.75" thickBot="1">
      <c r="A70" s="479">
        <f>+'Seshibitawe MCC 2'!A72:F72</f>
        <v>10</v>
      </c>
      <c r="B70" s="485"/>
      <c r="C70" s="485"/>
      <c r="D70" s="485"/>
      <c r="E70" s="485"/>
      <c r="F70" s="365">
        <f>SUM(F15:F69)</f>
        <v>0</v>
      </c>
    </row>
    <row r="71" spans="1:6" ht="13.5" thickBot="1"/>
    <row r="72" spans="1:6" ht="18.75" thickBot="1">
      <c r="A72" s="466">
        <f>+'Seshibitswe BP'!A53:F53+1</f>
        <v>9</v>
      </c>
      <c r="B72" s="467"/>
      <c r="C72" s="467"/>
      <c r="D72" s="467"/>
      <c r="E72" s="467"/>
      <c r="F72" s="468"/>
    </row>
    <row r="73" spans="1:6" ht="15">
      <c r="A73" s="240"/>
      <c r="B73" s="240"/>
      <c r="C73" s="240"/>
      <c r="D73" s="240"/>
      <c r="E73" s="240"/>
      <c r="F73" s="240"/>
    </row>
    <row r="74" spans="1:6" ht="15">
      <c r="A74" s="178"/>
      <c r="B74" s="178"/>
      <c r="C74" s="178"/>
      <c r="D74" s="178"/>
      <c r="E74" s="178"/>
      <c r="F74" s="178"/>
    </row>
    <row r="75" spans="1:6" ht="15">
      <c r="A75" s="178"/>
      <c r="B75" s="178"/>
      <c r="C75" s="178"/>
      <c r="D75" s="178"/>
      <c r="E75" s="178"/>
      <c r="F75" s="178"/>
    </row>
    <row r="76" spans="1:6" ht="15">
      <c r="A76" s="178"/>
      <c r="B76" s="178"/>
      <c r="C76" s="178"/>
      <c r="D76" s="178"/>
      <c r="E76" s="178"/>
      <c r="F76" s="178"/>
    </row>
  </sheetData>
  <sheetProtection algorithmName="SHA-512" hashValue="Slzl11g384WOuMNUZobGos5RHFtAA78b1dDD2ZMsbZG79yVqbc30VjJ82wW87kvLAp9QY3b2Wvls2mvNgXg7zQ==" saltValue="m2SQ+qyIFcUYlFFy01NNdQ==" spinCount="100000" sheet="1" objects="1" scenarios="1"/>
  <mergeCells count="6">
    <mergeCell ref="B5:B6"/>
    <mergeCell ref="C5:C6"/>
    <mergeCell ref="A70:E70"/>
    <mergeCell ref="A72:F72"/>
    <mergeCell ref="D5:D6"/>
    <mergeCell ref="F5:F6"/>
  </mergeCells>
  <phoneticPr fontId="87" type="noConversion"/>
  <pageMargins left="0.59055118110236227" right="0" top="0.39370078740157483" bottom="0" header="0" footer="0"/>
  <pageSetup paperSize="9" scale="70"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zoomScale="95" zoomScaleNormal="100" zoomScaleSheetLayoutView="95" workbookViewId="0">
      <selection activeCell="D13" sqref="D13:E13"/>
    </sheetView>
  </sheetViews>
  <sheetFormatPr defaultRowHeight="12.75"/>
  <cols>
    <col min="1" max="1" width="10.7109375" customWidth="1"/>
    <col min="2" max="2" width="78.42578125" customWidth="1"/>
    <col min="3" max="3" width="8.42578125" bestFit="1" customWidth="1"/>
    <col min="4" max="4" width="11" bestFit="1" customWidth="1"/>
    <col min="5" max="5" width="14.28515625" style="195" customWidth="1"/>
    <col min="6" max="6" width="15.5703125" customWidth="1"/>
    <col min="8" max="8" width="20.42578125" customWidth="1"/>
    <col min="9" max="9" width="9.5703125" customWidth="1"/>
    <col min="10" max="10" width="14.7109375" customWidth="1"/>
  </cols>
  <sheetData>
    <row r="1" spans="1:6" ht="20.25">
      <c r="A1" s="45" t="str">
        <f>Cover!A1</f>
        <v>Tender Number: 005/MKLM/2022/2023</v>
      </c>
      <c r="B1" s="184"/>
      <c r="C1" s="184"/>
      <c r="D1" s="184"/>
      <c r="E1" s="185" t="str">
        <f>Cover!G2</f>
        <v>Date:   June 2022</v>
      </c>
      <c r="F1" s="186"/>
    </row>
    <row r="2" spans="1:6" ht="25.5">
      <c r="A2" s="48" t="str">
        <f>Works!A1</f>
        <v>Moses Kotane Local Municipality</v>
      </c>
      <c r="B2" s="187"/>
      <c r="C2" s="187"/>
      <c r="D2" s="187"/>
      <c r="E2" s="188"/>
      <c r="F2" s="189"/>
    </row>
    <row r="3" spans="1:6" ht="15.75" thickBot="1">
      <c r="A3" s="51" t="str">
        <f>Cover!A3</f>
        <v>Upgrading of Madikwe Water Treatment Plant Phase 2 ( Vrede and Seshibitswe)</v>
      </c>
      <c r="B3" s="190"/>
      <c r="C3" s="190"/>
      <c r="D3" s="190"/>
      <c r="E3" s="191"/>
      <c r="F3" s="192"/>
    </row>
    <row r="4" spans="1:6" ht="15" thickBot="1">
      <c r="A4" s="312"/>
      <c r="B4" s="312"/>
      <c r="C4" s="312"/>
      <c r="D4" s="313"/>
      <c r="E4" s="314"/>
      <c r="F4" s="312"/>
    </row>
    <row r="5" spans="1:6" ht="13.5">
      <c r="A5" s="297" t="s">
        <v>5</v>
      </c>
      <c r="B5" s="483" t="s">
        <v>6</v>
      </c>
      <c r="C5" s="483" t="s">
        <v>7</v>
      </c>
      <c r="D5" s="484" t="s">
        <v>18</v>
      </c>
      <c r="E5" s="58" t="s">
        <v>8</v>
      </c>
      <c r="F5" s="486" t="s">
        <v>9</v>
      </c>
    </row>
    <row r="6" spans="1:6" ht="14.25" thickBot="1">
      <c r="A6" s="298" t="s">
        <v>12</v>
      </c>
      <c r="B6" s="470"/>
      <c r="C6" s="470"/>
      <c r="D6" s="472"/>
      <c r="E6" s="61" t="s">
        <v>617</v>
      </c>
      <c r="F6" s="487" t="s">
        <v>14</v>
      </c>
    </row>
    <row r="7" spans="1:6" ht="22.5">
      <c r="A7" s="193"/>
      <c r="B7" s="299" t="s">
        <v>716</v>
      </c>
      <c r="C7" s="315"/>
      <c r="D7" s="316"/>
      <c r="E7" s="317"/>
      <c r="F7" s="194"/>
    </row>
    <row r="8" spans="1:6" ht="21" thickBot="1">
      <c r="A8" s="193"/>
      <c r="B8" s="302" t="s">
        <v>417</v>
      </c>
      <c r="C8" s="315"/>
      <c r="D8" s="316"/>
      <c r="E8" s="317"/>
      <c r="F8" s="194"/>
    </row>
    <row r="9" spans="1:6" ht="18">
      <c r="A9" s="113">
        <f>+'Seshibitawe MCC 1'!A72:F72</f>
        <v>9</v>
      </c>
      <c r="B9" s="114"/>
      <c r="C9" s="115"/>
      <c r="D9" s="114"/>
      <c r="E9" s="116"/>
      <c r="F9" s="118">
        <f>'Seshibitawe MCC 1'!F70</f>
        <v>0</v>
      </c>
    </row>
    <row r="10" spans="1:6" ht="14.25">
      <c r="A10" s="66"/>
      <c r="B10" s="88"/>
      <c r="C10" s="268"/>
      <c r="D10" s="68"/>
      <c r="E10" s="93"/>
      <c r="F10" s="343"/>
    </row>
    <row r="11" spans="1:6" ht="18">
      <c r="A11" s="121" t="s">
        <v>604</v>
      </c>
      <c r="B11" s="95" t="s">
        <v>83</v>
      </c>
      <c r="C11" s="96"/>
      <c r="D11" s="97"/>
      <c r="E11" s="98"/>
      <c r="F11" s="350"/>
    </row>
    <row r="12" spans="1:6" ht="14.25">
      <c r="A12" s="66"/>
      <c r="B12" s="88"/>
      <c r="C12" s="268"/>
      <c r="D12" s="68"/>
      <c r="E12" s="93"/>
      <c r="F12" s="343"/>
    </row>
    <row r="13" spans="1:6" ht="14.25">
      <c r="A13" s="66" t="s">
        <v>605</v>
      </c>
      <c r="B13" s="88" t="s">
        <v>84</v>
      </c>
      <c r="C13" s="89"/>
      <c r="D13" s="68">
        <v>24</v>
      </c>
      <c r="E13" s="347"/>
      <c r="F13" s="343">
        <f>E13*D13</f>
        <v>0</v>
      </c>
    </row>
    <row r="14" spans="1:6" ht="14.25">
      <c r="A14" s="66" t="s">
        <v>606</v>
      </c>
      <c r="B14" s="88" t="s">
        <v>85</v>
      </c>
      <c r="C14" s="89"/>
      <c r="D14" s="68">
        <v>12</v>
      </c>
      <c r="E14" s="347"/>
      <c r="F14" s="343">
        <f t="shared" ref="F14:F16" si="0">E14*D14</f>
        <v>0</v>
      </c>
    </row>
    <row r="15" spans="1:6" ht="14.25">
      <c r="A15" s="66" t="s">
        <v>607</v>
      </c>
      <c r="B15" s="88" t="s">
        <v>86</v>
      </c>
      <c r="C15" s="89"/>
      <c r="D15" s="68">
        <v>25</v>
      </c>
      <c r="E15" s="347"/>
      <c r="F15" s="343">
        <f t="shared" si="0"/>
        <v>0</v>
      </c>
    </row>
    <row r="16" spans="1:6" ht="14.25">
      <c r="A16" s="66" t="s">
        <v>608</v>
      </c>
      <c r="B16" s="88" t="s">
        <v>87</v>
      </c>
      <c r="C16" s="89"/>
      <c r="D16" s="68">
        <v>32</v>
      </c>
      <c r="E16" s="347"/>
      <c r="F16" s="343">
        <f t="shared" si="0"/>
        <v>0</v>
      </c>
    </row>
    <row r="17" spans="1:10" ht="14.25">
      <c r="A17" s="66"/>
      <c r="B17" s="88"/>
      <c r="C17" s="268"/>
      <c r="D17" s="68"/>
      <c r="E17" s="347"/>
      <c r="F17" s="343"/>
    </row>
    <row r="18" spans="1:10" ht="18">
      <c r="A18" s="121" t="s">
        <v>609</v>
      </c>
      <c r="B18" s="95" t="s">
        <v>88</v>
      </c>
      <c r="C18" s="96"/>
      <c r="D18" s="97"/>
      <c r="E18" s="352"/>
      <c r="F18" s="350"/>
    </row>
    <row r="19" spans="1:10" ht="14.25">
      <c r="A19" s="66"/>
      <c r="B19" s="88"/>
      <c r="C19" s="268"/>
      <c r="D19" s="68"/>
      <c r="E19" s="347"/>
      <c r="F19" s="343"/>
    </row>
    <row r="20" spans="1:10" ht="14.25">
      <c r="A20" s="66" t="s">
        <v>610</v>
      </c>
      <c r="B20" s="88" t="s">
        <v>355</v>
      </c>
      <c r="C20" s="89"/>
      <c r="D20" s="68">
        <v>1</v>
      </c>
      <c r="E20" s="347"/>
      <c r="F20" s="343">
        <f t="shared" ref="F20:F26" si="1">E20*D20</f>
        <v>0</v>
      </c>
    </row>
    <row r="21" spans="1:10" ht="14.25">
      <c r="A21" s="66" t="s">
        <v>611</v>
      </c>
      <c r="B21" s="88" t="s">
        <v>356</v>
      </c>
      <c r="C21" s="89"/>
      <c r="D21" s="68">
        <v>1</v>
      </c>
      <c r="E21" s="347"/>
      <c r="F21" s="343">
        <f t="shared" si="1"/>
        <v>0</v>
      </c>
    </row>
    <row r="22" spans="1:10" ht="14.25">
      <c r="A22" s="66" t="s">
        <v>612</v>
      </c>
      <c r="B22" s="88" t="s">
        <v>357</v>
      </c>
      <c r="C22" s="89"/>
      <c r="D22" s="68">
        <v>1</v>
      </c>
      <c r="E22" s="347"/>
      <c r="F22" s="343">
        <f t="shared" si="1"/>
        <v>0</v>
      </c>
    </row>
    <row r="23" spans="1:10" ht="14.25">
      <c r="A23" s="66" t="s">
        <v>613</v>
      </c>
      <c r="B23" s="88" t="s">
        <v>358</v>
      </c>
      <c r="C23" s="89"/>
      <c r="D23" s="68">
        <v>1</v>
      </c>
      <c r="E23" s="347"/>
      <c r="F23" s="343">
        <f t="shared" si="1"/>
        <v>0</v>
      </c>
    </row>
    <row r="24" spans="1:10" ht="14.25">
      <c r="A24" s="66" t="s">
        <v>614</v>
      </c>
      <c r="B24" s="88" t="s">
        <v>91</v>
      </c>
      <c r="C24" s="89"/>
      <c r="D24" s="68">
        <v>1</v>
      </c>
      <c r="E24" s="347"/>
      <c r="F24" s="343">
        <f t="shared" si="1"/>
        <v>0</v>
      </c>
    </row>
    <row r="25" spans="1:10" ht="14.25">
      <c r="A25" s="66" t="s">
        <v>615</v>
      </c>
      <c r="B25" s="88" t="s">
        <v>92</v>
      </c>
      <c r="C25" s="89"/>
      <c r="D25" s="68">
        <v>1</v>
      </c>
      <c r="E25" s="347"/>
      <c r="F25" s="343">
        <f t="shared" si="1"/>
        <v>0</v>
      </c>
    </row>
    <row r="26" spans="1:10" ht="14.25">
      <c r="A26" s="66" t="s">
        <v>616</v>
      </c>
      <c r="B26" s="88" t="s">
        <v>359</v>
      </c>
      <c r="C26" s="89"/>
      <c r="D26" s="68">
        <v>1</v>
      </c>
      <c r="E26" s="347"/>
      <c r="F26" s="343">
        <f t="shared" si="1"/>
        <v>0</v>
      </c>
    </row>
    <row r="27" spans="1:10" ht="14.25">
      <c r="A27" s="66"/>
      <c r="B27" s="88"/>
      <c r="C27" s="89"/>
      <c r="D27" s="68"/>
      <c r="E27" s="347"/>
      <c r="F27" s="343"/>
    </row>
    <row r="28" spans="1:10" ht="14.25">
      <c r="A28" s="66"/>
      <c r="B28" s="88"/>
      <c r="C28" s="89"/>
      <c r="D28" s="68"/>
      <c r="E28" s="347"/>
      <c r="F28" s="343"/>
    </row>
    <row r="29" spans="1:10" ht="14.25">
      <c r="A29" s="66"/>
      <c r="B29" s="88"/>
      <c r="C29" s="89"/>
      <c r="D29" s="68"/>
      <c r="E29" s="347"/>
      <c r="F29" s="343"/>
    </row>
    <row r="30" spans="1:10" ht="15">
      <c r="A30" s="66"/>
      <c r="B30" s="88"/>
      <c r="C30" s="89"/>
      <c r="D30" s="68"/>
      <c r="E30" s="347"/>
      <c r="F30" s="343"/>
      <c r="H30" s="273"/>
      <c r="I30" s="242"/>
      <c r="J30" s="274"/>
    </row>
    <row r="31" spans="1:10" ht="15">
      <c r="A31" s="66"/>
      <c r="B31" s="88"/>
      <c r="C31" s="89"/>
      <c r="D31" s="68"/>
      <c r="E31" s="347"/>
      <c r="F31" s="343"/>
      <c r="H31" s="273"/>
      <c r="I31" s="242"/>
      <c r="J31" s="274"/>
    </row>
    <row r="32" spans="1:10" ht="15">
      <c r="A32" s="66"/>
      <c r="B32" s="88"/>
      <c r="C32" s="89"/>
      <c r="D32" s="68"/>
      <c r="E32" s="347"/>
      <c r="F32" s="343"/>
      <c r="H32" s="273"/>
      <c r="I32" s="242"/>
      <c r="J32" s="274"/>
    </row>
    <row r="33" spans="1:10" ht="15">
      <c r="A33" s="66"/>
      <c r="B33" s="88"/>
      <c r="C33" s="89"/>
      <c r="D33" s="68"/>
      <c r="E33" s="347"/>
      <c r="F33" s="343"/>
      <c r="H33" s="273"/>
      <c r="I33" s="242"/>
      <c r="J33" s="274"/>
    </row>
    <row r="34" spans="1:10" ht="15">
      <c r="A34" s="66"/>
      <c r="B34" s="88"/>
      <c r="C34" s="89"/>
      <c r="D34" s="68"/>
      <c r="E34" s="347"/>
      <c r="F34" s="343"/>
      <c r="H34" s="273"/>
      <c r="I34" s="242"/>
      <c r="J34" s="274"/>
    </row>
    <row r="35" spans="1:10" ht="15">
      <c r="A35" s="66"/>
      <c r="B35" s="88"/>
      <c r="C35" s="89"/>
      <c r="D35" s="68"/>
      <c r="E35" s="347"/>
      <c r="F35" s="343"/>
      <c r="H35" s="273"/>
      <c r="I35" s="242"/>
      <c r="J35" s="274"/>
    </row>
    <row r="36" spans="1:10" ht="15">
      <c r="A36" s="66"/>
      <c r="B36" s="88"/>
      <c r="C36" s="89"/>
      <c r="D36" s="68"/>
      <c r="E36" s="347"/>
      <c r="F36" s="343"/>
      <c r="H36" s="273"/>
      <c r="I36" s="242"/>
      <c r="J36" s="274"/>
    </row>
    <row r="37" spans="1:10" ht="15">
      <c r="A37" s="66"/>
      <c r="B37" s="88"/>
      <c r="C37" s="89"/>
      <c r="D37" s="68"/>
      <c r="E37" s="347"/>
      <c r="F37" s="343"/>
      <c r="H37" s="273"/>
      <c r="I37" s="242"/>
      <c r="J37" s="274"/>
    </row>
    <row r="38" spans="1:10" ht="15">
      <c r="A38" s="66"/>
      <c r="B38" s="88"/>
      <c r="C38" s="89"/>
      <c r="D38" s="68"/>
      <c r="E38" s="347"/>
      <c r="F38" s="343"/>
      <c r="H38" s="273"/>
      <c r="I38" s="242"/>
      <c r="J38" s="274"/>
    </row>
    <row r="39" spans="1:10" ht="15">
      <c r="A39" s="66"/>
      <c r="B39" s="88"/>
      <c r="C39" s="89"/>
      <c r="D39" s="68"/>
      <c r="E39" s="347"/>
      <c r="F39" s="343"/>
      <c r="H39" s="273"/>
      <c r="I39" s="242"/>
      <c r="J39" s="274"/>
    </row>
    <row r="40" spans="1:10" ht="15">
      <c r="A40" s="66"/>
      <c r="B40" s="88"/>
      <c r="C40" s="89"/>
      <c r="D40" s="68"/>
      <c r="E40" s="347"/>
      <c r="F40" s="343"/>
      <c r="H40" s="273"/>
      <c r="I40" s="242"/>
      <c r="J40" s="274"/>
    </row>
    <row r="41" spans="1:10" ht="15">
      <c r="A41" s="66"/>
      <c r="B41" s="88"/>
      <c r="C41" s="89"/>
      <c r="D41" s="68"/>
      <c r="E41" s="347"/>
      <c r="F41" s="343"/>
      <c r="H41" s="273"/>
      <c r="I41" s="242"/>
      <c r="J41" s="274"/>
    </row>
    <row r="42" spans="1:10" ht="15">
      <c r="A42" s="66"/>
      <c r="B42" s="88"/>
      <c r="C42" s="89"/>
      <c r="D42" s="68"/>
      <c r="E42" s="347"/>
      <c r="F42" s="343"/>
      <c r="H42" s="273"/>
      <c r="I42" s="242"/>
      <c r="J42" s="274"/>
    </row>
    <row r="43" spans="1:10" ht="15">
      <c r="A43" s="66"/>
      <c r="B43" s="88"/>
      <c r="C43" s="89"/>
      <c r="D43" s="68"/>
      <c r="E43" s="347"/>
      <c r="F43" s="343"/>
      <c r="H43" s="273"/>
      <c r="I43" s="242"/>
      <c r="J43" s="274"/>
    </row>
    <row r="44" spans="1:10" ht="15">
      <c r="A44" s="66"/>
      <c r="B44" s="88"/>
      <c r="C44" s="89"/>
      <c r="D44" s="68"/>
      <c r="E44" s="347"/>
      <c r="F44" s="343"/>
      <c r="H44" s="273"/>
      <c r="I44" s="242"/>
      <c r="J44" s="274"/>
    </row>
    <row r="45" spans="1:10" ht="15">
      <c r="A45" s="66"/>
      <c r="B45" s="88"/>
      <c r="C45" s="89"/>
      <c r="D45" s="68"/>
      <c r="E45" s="347"/>
      <c r="F45" s="343"/>
      <c r="H45" s="273"/>
      <c r="I45" s="242"/>
      <c r="J45" s="274"/>
    </row>
    <row r="46" spans="1:10" ht="15">
      <c r="A46" s="66"/>
      <c r="B46" s="88"/>
      <c r="C46" s="89"/>
      <c r="D46" s="68"/>
      <c r="E46" s="347"/>
      <c r="F46" s="343"/>
      <c r="H46" s="273"/>
      <c r="I46" s="242"/>
      <c r="J46" s="274"/>
    </row>
    <row r="47" spans="1:10" ht="15">
      <c r="A47" s="66"/>
      <c r="B47" s="88"/>
      <c r="C47" s="89"/>
      <c r="D47" s="68"/>
      <c r="E47" s="347"/>
      <c r="F47" s="343"/>
      <c r="H47" s="273"/>
      <c r="I47" s="242"/>
      <c r="J47" s="274"/>
    </row>
    <row r="48" spans="1:10" ht="15">
      <c r="A48" s="66"/>
      <c r="B48" s="88"/>
      <c r="C48" s="89"/>
      <c r="D48" s="68"/>
      <c r="E48" s="347"/>
      <c r="F48" s="343"/>
      <c r="H48" s="273"/>
      <c r="I48" s="242"/>
      <c r="J48" s="274"/>
    </row>
    <row r="49" spans="1:10" ht="15">
      <c r="A49" s="66"/>
      <c r="B49" s="88"/>
      <c r="C49" s="89"/>
      <c r="D49" s="68"/>
      <c r="E49" s="347"/>
      <c r="F49" s="343"/>
      <c r="H49" s="273"/>
      <c r="I49" s="242"/>
      <c r="J49" s="274"/>
    </row>
    <row r="50" spans="1:10" ht="15">
      <c r="A50" s="66"/>
      <c r="B50" s="88"/>
      <c r="C50" s="89"/>
      <c r="D50" s="68"/>
      <c r="E50" s="347"/>
      <c r="F50" s="343"/>
      <c r="H50" s="273"/>
      <c r="I50" s="242"/>
      <c r="J50" s="274"/>
    </row>
    <row r="51" spans="1:10" ht="15">
      <c r="A51" s="66"/>
      <c r="B51" s="88"/>
      <c r="C51" s="89"/>
      <c r="D51" s="68"/>
      <c r="E51" s="347"/>
      <c r="F51" s="343"/>
      <c r="H51" s="273"/>
      <c r="I51" s="242"/>
      <c r="J51" s="274"/>
    </row>
    <row r="52" spans="1:10" ht="15">
      <c r="A52" s="66"/>
      <c r="B52" s="88"/>
      <c r="C52" s="89"/>
      <c r="D52" s="68"/>
      <c r="E52" s="347"/>
      <c r="F52" s="343"/>
      <c r="H52" s="273"/>
      <c r="I52" s="242"/>
      <c r="J52" s="274"/>
    </row>
    <row r="53" spans="1:10" ht="15">
      <c r="A53" s="66"/>
      <c r="B53" s="88"/>
      <c r="C53" s="89"/>
      <c r="D53" s="68"/>
      <c r="E53" s="347"/>
      <c r="F53" s="343"/>
      <c r="H53" s="273"/>
      <c r="I53" s="242"/>
      <c r="J53" s="274"/>
    </row>
    <row r="54" spans="1:10" ht="15">
      <c r="A54" s="66"/>
      <c r="B54" s="88"/>
      <c r="C54" s="89"/>
      <c r="D54" s="68"/>
      <c r="E54" s="347"/>
      <c r="F54" s="343"/>
      <c r="H54" s="273"/>
      <c r="I54" s="242"/>
      <c r="J54" s="274"/>
    </row>
    <row r="55" spans="1:10" ht="15">
      <c r="A55" s="66"/>
      <c r="B55" s="88"/>
      <c r="C55" s="89"/>
      <c r="D55" s="68"/>
      <c r="E55" s="347"/>
      <c r="F55" s="343"/>
      <c r="H55" s="273"/>
      <c r="I55" s="242"/>
      <c r="J55" s="274"/>
    </row>
    <row r="56" spans="1:10" ht="15">
      <c r="A56" s="66"/>
      <c r="B56" s="88"/>
      <c r="C56" s="89"/>
      <c r="D56" s="68"/>
      <c r="E56" s="347"/>
      <c r="F56" s="343"/>
      <c r="H56" s="273"/>
      <c r="I56" s="242"/>
      <c r="J56" s="274"/>
    </row>
    <row r="57" spans="1:10" ht="15">
      <c r="A57" s="66"/>
      <c r="B57" s="88"/>
      <c r="C57" s="89"/>
      <c r="D57" s="68"/>
      <c r="E57" s="347"/>
      <c r="F57" s="343"/>
      <c r="H57" s="273"/>
      <c r="I57" s="242"/>
      <c r="J57" s="274"/>
    </row>
    <row r="58" spans="1:10" ht="15">
      <c r="A58" s="66"/>
      <c r="B58" s="88"/>
      <c r="C58" s="89"/>
      <c r="D58" s="68"/>
      <c r="E58" s="347"/>
      <c r="F58" s="343"/>
      <c r="H58" s="273"/>
      <c r="I58" s="242"/>
      <c r="J58" s="274"/>
    </row>
    <row r="59" spans="1:10" ht="15">
      <c r="A59" s="66"/>
      <c r="B59" s="88"/>
      <c r="C59" s="89"/>
      <c r="D59" s="68"/>
      <c r="E59" s="347"/>
      <c r="F59" s="343"/>
      <c r="H59" s="273"/>
      <c r="I59" s="242"/>
      <c r="J59" s="274"/>
    </row>
    <row r="60" spans="1:10" ht="15">
      <c r="A60" s="66"/>
      <c r="B60" s="88"/>
      <c r="C60" s="89"/>
      <c r="D60" s="68"/>
      <c r="E60" s="347"/>
      <c r="F60" s="343"/>
      <c r="H60" s="273"/>
      <c r="I60" s="242"/>
      <c r="J60" s="274"/>
    </row>
    <row r="61" spans="1:10" ht="15">
      <c r="A61" s="66"/>
      <c r="B61" s="88"/>
      <c r="C61" s="89"/>
      <c r="D61" s="68"/>
      <c r="E61" s="347"/>
      <c r="F61" s="343"/>
      <c r="H61" s="273"/>
      <c r="I61" s="242"/>
      <c r="J61" s="274"/>
    </row>
    <row r="62" spans="1:10" ht="15">
      <c r="A62" s="66"/>
      <c r="B62" s="88"/>
      <c r="C62" s="89"/>
      <c r="D62" s="68"/>
      <c r="E62" s="347"/>
      <c r="F62" s="343"/>
      <c r="H62" s="273"/>
      <c r="I62" s="242"/>
      <c r="J62" s="274"/>
    </row>
    <row r="63" spans="1:10" ht="15">
      <c r="A63" s="66"/>
      <c r="B63" s="88"/>
      <c r="C63" s="89"/>
      <c r="D63" s="68"/>
      <c r="E63" s="347"/>
      <c r="F63" s="343"/>
      <c r="H63" s="273"/>
      <c r="I63" s="242"/>
      <c r="J63" s="274"/>
    </row>
    <row r="64" spans="1:10" ht="15">
      <c r="A64" s="66"/>
      <c r="B64" s="88"/>
      <c r="C64" s="89"/>
      <c r="D64" s="68"/>
      <c r="E64" s="347"/>
      <c r="F64" s="343"/>
      <c r="H64" s="273"/>
      <c r="I64" s="242"/>
      <c r="J64" s="274"/>
    </row>
    <row r="65" spans="1:10" ht="15">
      <c r="A65" s="66"/>
      <c r="B65" s="88"/>
      <c r="C65" s="89"/>
      <c r="D65" s="68"/>
      <c r="E65" s="347"/>
      <c r="F65" s="343"/>
      <c r="H65" s="273"/>
      <c r="I65" s="242"/>
      <c r="J65" s="274"/>
    </row>
    <row r="66" spans="1:10" ht="15">
      <c r="A66" s="66"/>
      <c r="B66" s="88"/>
      <c r="C66" s="89"/>
      <c r="D66" s="68"/>
      <c r="E66" s="347"/>
      <c r="F66" s="343"/>
      <c r="H66" s="273"/>
      <c r="I66" s="242"/>
      <c r="J66" s="274"/>
    </row>
    <row r="67" spans="1:10" ht="15">
      <c r="A67" s="66"/>
      <c r="B67" s="88"/>
      <c r="C67" s="89"/>
      <c r="D67" s="68"/>
      <c r="E67" s="347"/>
      <c r="F67" s="343"/>
      <c r="H67" s="273"/>
      <c r="I67" s="242"/>
      <c r="J67" s="274"/>
    </row>
    <row r="68" spans="1:10" ht="15">
      <c r="A68" s="66"/>
      <c r="B68" s="88"/>
      <c r="C68" s="89"/>
      <c r="D68" s="68"/>
      <c r="E68" s="347"/>
      <c r="F68" s="343"/>
      <c r="H68" s="273"/>
      <c r="I68" s="242"/>
      <c r="J68" s="274"/>
    </row>
    <row r="69" spans="1:10" ht="15" thickBot="1">
      <c r="A69" s="66"/>
      <c r="B69" s="88"/>
      <c r="C69" s="89"/>
      <c r="D69" s="68"/>
      <c r="E69" s="93"/>
      <c r="F69" s="343"/>
    </row>
    <row r="70" spans="1:10" ht="18.75" thickBot="1">
      <c r="A70" s="490" t="str">
        <f>'Seshibitawe MCC 1'!B7&amp;" carried to summary page"</f>
        <v>Schedule 5 carried to summary page</v>
      </c>
      <c r="B70" s="491"/>
      <c r="C70" s="491"/>
      <c r="D70" s="491"/>
      <c r="E70" s="492"/>
      <c r="F70" s="365">
        <f>SUM(F9:F69)</f>
        <v>0</v>
      </c>
    </row>
    <row r="71" spans="1:10" ht="13.5" thickBot="1"/>
    <row r="72" spans="1:10" ht="18.75" thickBot="1">
      <c r="A72" s="466">
        <f>+'Seshibitawe MCC 1'!A72:F72+1</f>
        <v>10</v>
      </c>
      <c r="B72" s="467"/>
      <c r="C72" s="467"/>
      <c r="D72" s="467"/>
      <c r="E72" s="467"/>
      <c r="F72" s="468"/>
    </row>
    <row r="73" spans="1:10" ht="15">
      <c r="A73" s="240"/>
      <c r="B73" s="240"/>
      <c r="C73" s="240"/>
      <c r="D73" s="240"/>
      <c r="E73" s="240"/>
      <c r="F73" s="240"/>
    </row>
    <row r="74" spans="1:10" ht="15">
      <c r="A74" s="178"/>
      <c r="B74" s="178"/>
      <c r="C74" s="178"/>
      <c r="D74" s="178"/>
      <c r="E74" s="178"/>
      <c r="F74" s="178"/>
    </row>
    <row r="75" spans="1:10" ht="15">
      <c r="A75" s="178"/>
      <c r="B75" s="178"/>
      <c r="C75" s="178"/>
      <c r="D75" s="178"/>
      <c r="E75" s="178"/>
      <c r="F75" s="178"/>
    </row>
    <row r="76" spans="1:10" ht="15">
      <c r="A76" s="178"/>
      <c r="B76" s="178"/>
      <c r="C76" s="178"/>
      <c r="D76" s="178"/>
      <c r="E76" s="178"/>
      <c r="F76" s="178"/>
    </row>
  </sheetData>
  <sheetProtection algorithmName="SHA-512" hashValue="6XSTSML43FzCf4vkxchzxujAlrUnhAne0pIfuq/8G+/pjgBhNZKJbTOkN+5FfAfaLs6MTd2J9dLGj07ww1cvUQ==" saltValue="UTqDVgiFZCXIiPbPbXPosg==" spinCount="100000" sheet="1" objects="1" scenarios="1"/>
  <mergeCells count="6">
    <mergeCell ref="A72:F72"/>
    <mergeCell ref="B5:B6"/>
    <mergeCell ref="C5:C6"/>
    <mergeCell ref="D5:D6"/>
    <mergeCell ref="F5:F6"/>
    <mergeCell ref="A70:E70"/>
  </mergeCells>
  <pageMargins left="0.59055118110236227" right="0" top="0.39370078740157483" bottom="0" header="0" footer="0"/>
  <pageSetup paperSize="9" scale="70" orientation="portrait" r:id="rId1"/>
  <colBreaks count="1" manualBreakCount="1">
    <brk id="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85" zoomScaleNormal="100" zoomScaleSheetLayoutView="85" workbookViewId="0">
      <selection activeCell="A63" sqref="A63:XFD64"/>
    </sheetView>
  </sheetViews>
  <sheetFormatPr defaultRowHeight="12.75"/>
  <cols>
    <col min="1" max="1" width="10.7109375" customWidth="1"/>
    <col min="2" max="2" width="80.5703125" customWidth="1"/>
    <col min="3" max="3" width="9.28515625" bestFit="1" customWidth="1"/>
    <col min="4" max="4" width="8.5703125" customWidth="1"/>
    <col min="5" max="5" width="14.28515625" customWidth="1"/>
    <col min="6" max="6" width="15.5703125" customWidth="1"/>
    <col min="7" max="7" width="14.7109375" customWidth="1"/>
    <col min="9" max="9" width="15.42578125" customWidth="1"/>
    <col min="10" max="10" width="18.42578125" customWidth="1"/>
  </cols>
  <sheetData>
    <row r="1" spans="1:10" ht="20.25">
      <c r="A1" s="45" t="str">
        <f>Cover!A1</f>
        <v>Tender Number: 005/MKLM/2022/2023</v>
      </c>
      <c r="B1" s="46"/>
      <c r="C1" s="47"/>
      <c r="D1" s="47"/>
      <c r="E1" s="196" t="str">
        <f>Cover!G2</f>
        <v>Date:   June 2022</v>
      </c>
      <c r="F1" s="125"/>
    </row>
    <row r="2" spans="1:10" ht="25.5">
      <c r="A2" s="48" t="str">
        <f>Works!A1</f>
        <v>Moses Kotane Local Municipality</v>
      </c>
      <c r="B2" s="49"/>
      <c r="C2" s="49"/>
      <c r="D2" s="50"/>
      <c r="E2" s="50"/>
      <c r="F2" s="77"/>
      <c r="I2" t="s">
        <v>360</v>
      </c>
      <c r="J2" s="155">
        <v>0.6</v>
      </c>
    </row>
    <row r="3" spans="1:10" ht="15.75" thickBot="1">
      <c r="A3" s="51" t="str">
        <f>Cover!A3</f>
        <v>Upgrading of Madikwe Water Treatment Plant Phase 2 ( Vrede and Seshibitswe)</v>
      </c>
      <c r="B3" s="52"/>
      <c r="C3" s="53"/>
      <c r="D3" s="53"/>
      <c r="E3" s="53"/>
      <c r="F3" s="78"/>
    </row>
    <row r="4" spans="1:10" ht="13.5" thickBot="1">
      <c r="A4" s="318"/>
      <c r="B4" s="318"/>
      <c r="C4" s="318"/>
      <c r="D4" s="319"/>
      <c r="E4" s="318"/>
      <c r="F4" s="318"/>
    </row>
    <row r="5" spans="1:10" ht="17.25" customHeight="1">
      <c r="A5" s="297" t="s">
        <v>5</v>
      </c>
      <c r="B5" s="483" t="s">
        <v>6</v>
      </c>
      <c r="C5" s="483" t="s">
        <v>7</v>
      </c>
      <c r="D5" s="484" t="s">
        <v>18</v>
      </c>
      <c r="E5" s="58" t="s">
        <v>8</v>
      </c>
      <c r="F5" s="486" t="s">
        <v>9</v>
      </c>
    </row>
    <row r="6" spans="1:10" ht="18" customHeight="1" thickBot="1">
      <c r="A6" s="298" t="s">
        <v>12</v>
      </c>
      <c r="B6" s="470"/>
      <c r="C6" s="470"/>
      <c r="D6" s="472"/>
      <c r="E6" s="61" t="s">
        <v>617</v>
      </c>
      <c r="F6" s="487" t="s">
        <v>14</v>
      </c>
    </row>
    <row r="7" spans="1:10" ht="22.5">
      <c r="A7" s="197"/>
      <c r="B7" s="299" t="s">
        <v>400</v>
      </c>
      <c r="C7" s="300"/>
      <c r="D7" s="301"/>
      <c r="E7" s="300"/>
      <c r="F7" s="82"/>
    </row>
    <row r="8" spans="1:10" ht="20.25">
      <c r="A8" s="197"/>
      <c r="B8" s="302" t="s">
        <v>362</v>
      </c>
      <c r="C8" s="300"/>
      <c r="D8" s="301"/>
      <c r="E8" s="300"/>
      <c r="F8" s="82"/>
    </row>
    <row r="9" spans="1:10" ht="18">
      <c r="A9" s="121" t="s">
        <v>273</v>
      </c>
      <c r="B9" s="95" t="s">
        <v>363</v>
      </c>
      <c r="C9" s="96"/>
      <c r="D9" s="97"/>
      <c r="E9" s="98"/>
      <c r="F9" s="303"/>
    </row>
    <row r="10" spans="1:10" ht="14.25">
      <c r="A10" s="66"/>
      <c r="B10" s="88"/>
      <c r="C10" s="89"/>
      <c r="D10" s="68"/>
      <c r="E10" s="366"/>
      <c r="F10" s="258"/>
    </row>
    <row r="11" spans="1:10" ht="25.5">
      <c r="A11" s="66"/>
      <c r="B11" s="260" t="s">
        <v>618</v>
      </c>
      <c r="C11" s="89"/>
      <c r="D11" s="68"/>
      <c r="E11" s="366"/>
      <c r="F11" s="343"/>
    </row>
    <row r="12" spans="1:10" ht="14.25">
      <c r="A12" s="66"/>
      <c r="B12" s="88" t="s">
        <v>364</v>
      </c>
      <c r="C12" s="89"/>
      <c r="D12" s="68"/>
      <c r="E12" s="366"/>
      <c r="F12" s="343"/>
    </row>
    <row r="13" spans="1:10" ht="14.25">
      <c r="A13" s="66" t="s">
        <v>237</v>
      </c>
      <c r="B13" s="88" t="s">
        <v>365</v>
      </c>
      <c r="C13" s="89" t="s">
        <v>11</v>
      </c>
      <c r="D13" s="68">
        <v>1</v>
      </c>
      <c r="E13" s="366"/>
      <c r="F13" s="343">
        <f>E13*D13</f>
        <v>0</v>
      </c>
    </row>
    <row r="14" spans="1:10" ht="14.25">
      <c r="A14" s="66" t="s">
        <v>274</v>
      </c>
      <c r="B14" s="88" t="s">
        <v>366</v>
      </c>
      <c r="C14" s="89" t="s">
        <v>11</v>
      </c>
      <c r="D14" s="68">
        <v>1</v>
      </c>
      <c r="E14" s="366"/>
      <c r="F14" s="343">
        <f t="shared" ref="F14:F36" si="0">E14*D14</f>
        <v>0</v>
      </c>
    </row>
    <row r="15" spans="1:10" ht="14.25">
      <c r="A15" s="66" t="s">
        <v>275</v>
      </c>
      <c r="B15" s="88" t="s">
        <v>367</v>
      </c>
      <c r="C15" s="89" t="s">
        <v>11</v>
      </c>
      <c r="D15" s="68">
        <v>1</v>
      </c>
      <c r="E15" s="366"/>
      <c r="F15" s="343">
        <f t="shared" si="0"/>
        <v>0</v>
      </c>
    </row>
    <row r="16" spans="1:10" ht="14.25">
      <c r="A16" s="66" t="s">
        <v>276</v>
      </c>
      <c r="B16" s="88" t="s">
        <v>368</v>
      </c>
      <c r="C16" s="89" t="s">
        <v>11</v>
      </c>
      <c r="D16" s="68">
        <v>1</v>
      </c>
      <c r="E16" s="366"/>
      <c r="F16" s="343">
        <f t="shared" si="0"/>
        <v>0</v>
      </c>
    </row>
    <row r="17" spans="1:6" ht="14.25">
      <c r="A17" s="66" t="s">
        <v>277</v>
      </c>
      <c r="B17" s="88" t="s">
        <v>369</v>
      </c>
      <c r="C17" s="89" t="s">
        <v>11</v>
      </c>
      <c r="D17" s="68">
        <v>1</v>
      </c>
      <c r="E17" s="366"/>
      <c r="F17" s="343">
        <f t="shared" si="0"/>
        <v>0</v>
      </c>
    </row>
    <row r="18" spans="1:6" ht="14.25">
      <c r="A18" s="66" t="s">
        <v>278</v>
      </c>
      <c r="B18" s="88" t="s">
        <v>370</v>
      </c>
      <c r="C18" s="89" t="s">
        <v>11</v>
      </c>
      <c r="D18" s="68">
        <v>1</v>
      </c>
      <c r="E18" s="366"/>
      <c r="F18" s="343">
        <f t="shared" si="0"/>
        <v>0</v>
      </c>
    </row>
    <row r="19" spans="1:6" ht="14.25">
      <c r="A19" s="66" t="s">
        <v>279</v>
      </c>
      <c r="B19" s="88" t="s">
        <v>371</v>
      </c>
      <c r="C19" s="89" t="s">
        <v>11</v>
      </c>
      <c r="D19" s="68">
        <v>1</v>
      </c>
      <c r="E19" s="366"/>
      <c r="F19" s="343">
        <f t="shared" si="0"/>
        <v>0</v>
      </c>
    </row>
    <row r="20" spans="1:6" ht="14.25">
      <c r="A20" s="66" t="s">
        <v>280</v>
      </c>
      <c r="B20" s="88" t="s">
        <v>372</v>
      </c>
      <c r="C20" s="89" t="s">
        <v>11</v>
      </c>
      <c r="D20" s="68">
        <v>1</v>
      </c>
      <c r="E20" s="366"/>
      <c r="F20" s="343">
        <f t="shared" si="0"/>
        <v>0</v>
      </c>
    </row>
    <row r="21" spans="1:6" ht="14.25">
      <c r="A21" s="66" t="s">
        <v>281</v>
      </c>
      <c r="B21" s="88" t="s">
        <v>373</v>
      </c>
      <c r="C21" s="89" t="s">
        <v>11</v>
      </c>
      <c r="D21" s="68">
        <v>1</v>
      </c>
      <c r="E21" s="366"/>
      <c r="F21" s="343">
        <f t="shared" si="0"/>
        <v>0</v>
      </c>
    </row>
    <row r="22" spans="1:6" ht="14.25">
      <c r="A22" s="66" t="s">
        <v>282</v>
      </c>
      <c r="B22" s="88" t="s">
        <v>374</v>
      </c>
      <c r="C22" s="89" t="s">
        <v>11</v>
      </c>
      <c r="D22" s="68">
        <v>1</v>
      </c>
      <c r="E22" s="366"/>
      <c r="F22" s="343">
        <f t="shared" si="0"/>
        <v>0</v>
      </c>
    </row>
    <row r="23" spans="1:6" ht="14.25">
      <c r="A23" s="66" t="s">
        <v>283</v>
      </c>
      <c r="B23" s="88" t="s">
        <v>375</v>
      </c>
      <c r="C23" s="89" t="s">
        <v>11</v>
      </c>
      <c r="D23" s="68">
        <v>1</v>
      </c>
      <c r="E23" s="366"/>
      <c r="F23" s="343">
        <f t="shared" si="0"/>
        <v>0</v>
      </c>
    </row>
    <row r="24" spans="1:6" ht="14.25">
      <c r="A24" s="66" t="s">
        <v>284</v>
      </c>
      <c r="B24" s="88" t="s">
        <v>376</v>
      </c>
      <c r="C24" s="89" t="s">
        <v>11</v>
      </c>
      <c r="D24" s="68">
        <v>1</v>
      </c>
      <c r="E24" s="366"/>
      <c r="F24" s="343">
        <f t="shared" si="0"/>
        <v>0</v>
      </c>
    </row>
    <row r="25" spans="1:6" ht="14.25">
      <c r="A25" s="66" t="s">
        <v>285</v>
      </c>
      <c r="B25" s="88" t="s">
        <v>377</v>
      </c>
      <c r="C25" s="89" t="s">
        <v>11</v>
      </c>
      <c r="D25" s="68">
        <v>1</v>
      </c>
      <c r="E25" s="366"/>
      <c r="F25" s="343">
        <f t="shared" si="0"/>
        <v>0</v>
      </c>
    </row>
    <row r="26" spans="1:6" ht="14.25">
      <c r="A26" s="66" t="s">
        <v>286</v>
      </c>
      <c r="B26" s="88" t="s">
        <v>378</v>
      </c>
      <c r="C26" s="89" t="s">
        <v>11</v>
      </c>
      <c r="D26" s="68">
        <v>15</v>
      </c>
      <c r="E26" s="366"/>
      <c r="F26" s="343">
        <f t="shared" si="0"/>
        <v>0</v>
      </c>
    </row>
    <row r="27" spans="1:6" ht="14.25">
      <c r="A27" s="66" t="s">
        <v>619</v>
      </c>
      <c r="B27" s="88" t="s">
        <v>379</v>
      </c>
      <c r="C27" s="89" t="s">
        <v>11</v>
      </c>
      <c r="D27" s="68">
        <v>2</v>
      </c>
      <c r="E27" s="366"/>
      <c r="F27" s="343">
        <f t="shared" si="0"/>
        <v>0</v>
      </c>
    </row>
    <row r="28" spans="1:6" ht="14.25">
      <c r="A28" s="66" t="s">
        <v>620</v>
      </c>
      <c r="B28" s="88" t="s">
        <v>380</v>
      </c>
      <c r="C28" s="89" t="s">
        <v>11</v>
      </c>
      <c r="D28" s="68">
        <v>1</v>
      </c>
      <c r="E28" s="366"/>
      <c r="F28" s="343">
        <f t="shared" si="0"/>
        <v>0</v>
      </c>
    </row>
    <row r="29" spans="1:6" ht="14.25">
      <c r="A29" s="66" t="s">
        <v>621</v>
      </c>
      <c r="B29" s="88" t="s">
        <v>381</v>
      </c>
      <c r="C29" s="89" t="s">
        <v>11</v>
      </c>
      <c r="D29" s="68">
        <v>1</v>
      </c>
      <c r="E29" s="366"/>
      <c r="F29" s="343">
        <f t="shared" si="0"/>
        <v>0</v>
      </c>
    </row>
    <row r="30" spans="1:6" ht="14.25">
      <c r="A30" s="66" t="s">
        <v>622</v>
      </c>
      <c r="B30" s="88" t="s">
        <v>382</v>
      </c>
      <c r="C30" s="89" t="s">
        <v>11</v>
      </c>
      <c r="D30" s="68">
        <v>1</v>
      </c>
      <c r="E30" s="366"/>
      <c r="F30" s="343">
        <f t="shared" si="0"/>
        <v>0</v>
      </c>
    </row>
    <row r="31" spans="1:6" ht="14.25">
      <c r="A31" s="66" t="s">
        <v>623</v>
      </c>
      <c r="B31" s="88" t="s">
        <v>383</v>
      </c>
      <c r="C31" s="89" t="s">
        <v>11</v>
      </c>
      <c r="D31" s="68">
        <v>1</v>
      </c>
      <c r="E31" s="366"/>
      <c r="F31" s="343">
        <f t="shared" si="0"/>
        <v>0</v>
      </c>
    </row>
    <row r="32" spans="1:6" ht="14.25">
      <c r="A32" s="66" t="s">
        <v>624</v>
      </c>
      <c r="B32" s="88" t="s">
        <v>384</v>
      </c>
      <c r="C32" s="89" t="s">
        <v>11</v>
      </c>
      <c r="D32" s="68">
        <v>1</v>
      </c>
      <c r="E32" s="366"/>
      <c r="F32" s="343">
        <f t="shared" si="0"/>
        <v>0</v>
      </c>
    </row>
    <row r="33" spans="1:6" ht="14.25">
      <c r="A33" s="66" t="s">
        <v>625</v>
      </c>
      <c r="B33" s="88" t="s">
        <v>385</v>
      </c>
      <c r="C33" s="89" t="s">
        <v>11</v>
      </c>
      <c r="D33" s="68">
        <v>1</v>
      </c>
      <c r="E33" s="366"/>
      <c r="F33" s="343">
        <f t="shared" si="0"/>
        <v>0</v>
      </c>
    </row>
    <row r="34" spans="1:6" ht="14.25">
      <c r="A34" s="66" t="s">
        <v>626</v>
      </c>
      <c r="B34" s="88" t="s">
        <v>386</v>
      </c>
      <c r="C34" s="89" t="s">
        <v>11</v>
      </c>
      <c r="D34" s="68">
        <v>1</v>
      </c>
      <c r="E34" s="366"/>
      <c r="F34" s="343">
        <f t="shared" si="0"/>
        <v>0</v>
      </c>
    </row>
    <row r="35" spans="1:6" ht="14.25">
      <c r="A35" s="66" t="s">
        <v>627</v>
      </c>
      <c r="B35" s="88" t="s">
        <v>387</v>
      </c>
      <c r="C35" s="89" t="s">
        <v>11</v>
      </c>
      <c r="D35" s="68">
        <v>1</v>
      </c>
      <c r="E35" s="366"/>
      <c r="F35" s="343">
        <f t="shared" si="0"/>
        <v>0</v>
      </c>
    </row>
    <row r="36" spans="1:6" ht="14.25">
      <c r="A36" s="66" t="s">
        <v>628</v>
      </c>
      <c r="B36" s="88" t="s">
        <v>388</v>
      </c>
      <c r="C36" s="89" t="s">
        <v>11</v>
      </c>
      <c r="D36" s="68">
        <v>1</v>
      </c>
      <c r="E36" s="366"/>
      <c r="F36" s="343">
        <f t="shared" si="0"/>
        <v>0</v>
      </c>
    </row>
    <row r="37" spans="1:6" ht="14.25">
      <c r="A37" s="66"/>
      <c r="B37" s="88"/>
      <c r="C37" s="89"/>
      <c r="D37" s="68"/>
      <c r="E37" s="366"/>
      <c r="F37" s="343"/>
    </row>
    <row r="38" spans="1:6" ht="18">
      <c r="A38" s="121" t="s">
        <v>273</v>
      </c>
      <c r="B38" s="95" t="s">
        <v>389</v>
      </c>
      <c r="C38" s="96"/>
      <c r="D38" s="97"/>
      <c r="E38" s="367"/>
      <c r="F38" s="350"/>
    </row>
    <row r="39" spans="1:6" ht="14.25">
      <c r="A39" s="66"/>
      <c r="B39" s="88"/>
      <c r="C39" s="89"/>
      <c r="D39" s="68"/>
      <c r="E39" s="366"/>
      <c r="F39" s="343"/>
    </row>
    <row r="40" spans="1:6" ht="14.25">
      <c r="A40" s="66" t="s">
        <v>237</v>
      </c>
      <c r="B40" s="88" t="s">
        <v>390</v>
      </c>
      <c r="C40" s="89" t="s">
        <v>11</v>
      </c>
      <c r="D40" s="68">
        <v>1</v>
      </c>
      <c r="E40" s="366"/>
      <c r="F40" s="343">
        <f t="shared" ref="F40:F44" si="1">E40*D40</f>
        <v>0</v>
      </c>
    </row>
    <row r="41" spans="1:6" ht="14.25">
      <c r="A41" s="66" t="s">
        <v>274</v>
      </c>
      <c r="B41" s="88" t="s">
        <v>391</v>
      </c>
      <c r="C41" s="89" t="s">
        <v>11</v>
      </c>
      <c r="D41" s="68">
        <v>1</v>
      </c>
      <c r="E41" s="366"/>
      <c r="F41" s="343">
        <f t="shared" si="1"/>
        <v>0</v>
      </c>
    </row>
    <row r="42" spans="1:6" ht="14.25">
      <c r="A42" s="66" t="s">
        <v>275</v>
      </c>
      <c r="B42" s="88" t="s">
        <v>392</v>
      </c>
      <c r="C42" s="89" t="s">
        <v>11</v>
      </c>
      <c r="D42" s="68">
        <v>1</v>
      </c>
      <c r="E42" s="366"/>
      <c r="F42" s="343">
        <f t="shared" si="1"/>
        <v>0</v>
      </c>
    </row>
    <row r="43" spans="1:6" ht="14.25">
      <c r="A43" s="66" t="s">
        <v>276</v>
      </c>
      <c r="B43" s="88" t="s">
        <v>387</v>
      </c>
      <c r="C43" s="89" t="s">
        <v>11</v>
      </c>
      <c r="D43" s="68">
        <v>1</v>
      </c>
      <c r="E43" s="366"/>
      <c r="F43" s="343">
        <f t="shared" si="1"/>
        <v>0</v>
      </c>
    </row>
    <row r="44" spans="1:6" ht="14.25">
      <c r="A44" s="66" t="s">
        <v>277</v>
      </c>
      <c r="B44" s="88" t="s">
        <v>393</v>
      </c>
      <c r="C44" s="89" t="s">
        <v>11</v>
      </c>
      <c r="D44" s="68">
        <v>9</v>
      </c>
      <c r="E44" s="366"/>
      <c r="F44" s="343">
        <f t="shared" si="1"/>
        <v>0</v>
      </c>
    </row>
    <row r="45" spans="1:6" ht="14.25">
      <c r="A45" s="66"/>
      <c r="B45" s="88"/>
      <c r="C45" s="89"/>
      <c r="D45" s="68"/>
      <c r="E45" s="366"/>
      <c r="F45" s="343"/>
    </row>
    <row r="46" spans="1:6" ht="18">
      <c r="A46" s="121" t="s">
        <v>273</v>
      </c>
      <c r="B46" s="95" t="s">
        <v>306</v>
      </c>
      <c r="C46" s="96"/>
      <c r="D46" s="97"/>
      <c r="E46" s="367"/>
      <c r="F46" s="350"/>
    </row>
    <row r="47" spans="1:6" ht="14.25">
      <c r="A47" s="66"/>
      <c r="B47" s="88"/>
      <c r="C47" s="89"/>
      <c r="D47" s="68"/>
      <c r="E47" s="366"/>
      <c r="F47" s="343"/>
    </row>
    <row r="48" spans="1:6" ht="14.25">
      <c r="A48" s="66" t="s">
        <v>237</v>
      </c>
      <c r="B48" s="88" t="s">
        <v>394</v>
      </c>
      <c r="C48" s="89"/>
      <c r="D48" s="68"/>
      <c r="E48" s="366"/>
      <c r="F48" s="343"/>
    </row>
    <row r="49" spans="1:6" ht="14.25">
      <c r="A49" s="66"/>
      <c r="B49" s="88"/>
      <c r="C49" s="89"/>
      <c r="D49" s="68"/>
      <c r="E49" s="366"/>
      <c r="F49" s="343"/>
    </row>
    <row r="50" spans="1:6" ht="18">
      <c r="A50" s="121" t="s">
        <v>273</v>
      </c>
      <c r="B50" s="95" t="s">
        <v>395</v>
      </c>
      <c r="C50" s="96"/>
      <c r="D50" s="97"/>
      <c r="E50" s="367"/>
      <c r="F50" s="350"/>
    </row>
    <row r="51" spans="1:6" ht="14.25">
      <c r="A51" s="66"/>
      <c r="B51" s="88"/>
      <c r="C51" s="89"/>
      <c r="D51" s="68"/>
      <c r="E51" s="366"/>
      <c r="F51" s="343"/>
    </row>
    <row r="52" spans="1:6" ht="14.25">
      <c r="A52" s="66" t="s">
        <v>237</v>
      </c>
      <c r="B52" s="88" t="s">
        <v>396</v>
      </c>
      <c r="C52" s="89" t="s">
        <v>11</v>
      </c>
      <c r="D52" s="68">
        <v>9</v>
      </c>
      <c r="E52" s="366"/>
      <c r="F52" s="343">
        <f t="shared" ref="F52:F53" si="2">E52*D52</f>
        <v>0</v>
      </c>
    </row>
    <row r="53" spans="1:6" ht="14.25">
      <c r="A53" s="66" t="s">
        <v>274</v>
      </c>
      <c r="B53" s="88" t="s">
        <v>397</v>
      </c>
      <c r="C53" s="89" t="s">
        <v>11</v>
      </c>
      <c r="D53" s="68">
        <v>700</v>
      </c>
      <c r="E53" s="366"/>
      <c r="F53" s="343">
        <f t="shared" si="2"/>
        <v>0</v>
      </c>
    </row>
    <row r="54" spans="1:6" ht="14.25">
      <c r="A54" s="66"/>
      <c r="B54" s="88"/>
      <c r="C54" s="89"/>
      <c r="D54" s="68"/>
      <c r="E54" s="366"/>
      <c r="F54" s="343"/>
    </row>
    <row r="55" spans="1:6" ht="18">
      <c r="A55" s="121" t="s">
        <v>273</v>
      </c>
      <c r="B55" s="95" t="s">
        <v>398</v>
      </c>
      <c r="C55" s="96"/>
      <c r="D55" s="97"/>
      <c r="E55" s="367"/>
      <c r="F55" s="350"/>
    </row>
    <row r="56" spans="1:6" ht="14.25">
      <c r="A56" s="66"/>
      <c r="B56" s="88"/>
      <c r="C56" s="89"/>
      <c r="D56" s="68"/>
      <c r="E56" s="366"/>
      <c r="F56" s="343"/>
    </row>
    <row r="57" spans="1:6" ht="14.25">
      <c r="A57" s="66" t="s">
        <v>237</v>
      </c>
      <c r="B57" s="88" t="s">
        <v>399</v>
      </c>
      <c r="C57" s="89" t="s">
        <v>11</v>
      </c>
      <c r="D57" s="68">
        <v>9</v>
      </c>
      <c r="E57" s="366"/>
      <c r="F57" s="343">
        <f t="shared" ref="F57" si="3">E57*D57</f>
        <v>0</v>
      </c>
    </row>
    <row r="58" spans="1:6" ht="14.25">
      <c r="A58" s="66"/>
      <c r="B58" s="88"/>
      <c r="C58" s="89"/>
      <c r="D58" s="68"/>
      <c r="E58" s="366"/>
      <c r="F58" s="343"/>
    </row>
    <row r="59" spans="1:6" ht="14.25">
      <c r="A59" s="66"/>
      <c r="B59" s="88"/>
      <c r="C59" s="89"/>
      <c r="D59" s="68"/>
      <c r="E59" s="366"/>
      <c r="F59" s="343"/>
    </row>
    <row r="60" spans="1:6" ht="14.25">
      <c r="A60" s="66"/>
      <c r="B60" s="88"/>
      <c r="C60" s="89"/>
      <c r="D60" s="68"/>
      <c r="E60" s="366"/>
      <c r="F60" s="343"/>
    </row>
    <row r="61" spans="1:6" ht="14.25">
      <c r="A61" s="66"/>
      <c r="B61" s="88"/>
      <c r="C61" s="89"/>
      <c r="D61" s="68"/>
      <c r="E61" s="366"/>
      <c r="F61" s="343"/>
    </row>
    <row r="62" spans="1:6" ht="14.25">
      <c r="A62" s="66"/>
      <c r="B62" s="88"/>
      <c r="C62" s="89"/>
      <c r="D62" s="68"/>
      <c r="E62" s="366"/>
      <c r="F62" s="343"/>
    </row>
    <row r="63" spans="1:6" ht="14.25">
      <c r="A63" s="66"/>
      <c r="B63" s="88"/>
      <c r="C63" s="89"/>
      <c r="D63" s="68"/>
      <c r="E63" s="366"/>
      <c r="F63" s="343"/>
    </row>
    <row r="64" spans="1:6" ht="14.25">
      <c r="A64" s="66"/>
      <c r="B64" s="88"/>
      <c r="C64" s="89"/>
      <c r="D64" s="68"/>
      <c r="E64" s="366"/>
      <c r="F64" s="343"/>
    </row>
    <row r="65" spans="1:6" ht="14.25">
      <c r="A65" s="66"/>
      <c r="B65" s="88"/>
      <c r="C65" s="89"/>
      <c r="D65" s="68"/>
      <c r="E65" s="366"/>
      <c r="F65" s="343"/>
    </row>
    <row r="66" spans="1:6" ht="14.25">
      <c r="A66" s="66"/>
      <c r="B66" s="88"/>
      <c r="C66" s="89"/>
      <c r="D66" s="68"/>
      <c r="E66" s="366"/>
      <c r="F66" s="343"/>
    </row>
    <row r="67" spans="1:6" ht="14.25">
      <c r="A67" s="66"/>
      <c r="B67" s="88"/>
      <c r="C67" s="89"/>
      <c r="D67" s="68"/>
      <c r="E67" s="366"/>
      <c r="F67" s="343"/>
    </row>
    <row r="68" spans="1:6" ht="14.25">
      <c r="A68" s="66"/>
      <c r="B68" s="88"/>
      <c r="C68" s="89"/>
      <c r="D68" s="68"/>
      <c r="E68" s="366"/>
      <c r="F68" s="343"/>
    </row>
    <row r="69" spans="1:6" ht="15" thickBot="1">
      <c r="A69" s="66"/>
      <c r="B69" s="88"/>
      <c r="C69" s="89"/>
      <c r="D69" s="68"/>
      <c r="E69" s="366"/>
      <c r="F69" s="343"/>
    </row>
    <row r="70" spans="1:6" ht="18.75" thickBot="1">
      <c r="A70" s="479" t="str">
        <f>B7&amp; " carried to summary page"</f>
        <v>Schedule 6 carried to summary page</v>
      </c>
      <c r="B70" s="485"/>
      <c r="C70" s="485"/>
      <c r="D70" s="485"/>
      <c r="E70" s="485"/>
      <c r="F70" s="365"/>
    </row>
    <row r="71" spans="1:6" ht="13.5" thickBot="1"/>
    <row r="72" spans="1:6" ht="18.75" thickBot="1">
      <c r="A72" s="466">
        <f>+'Seshibitawe MCC 2'!A72:F72+1</f>
        <v>11</v>
      </c>
      <c r="B72" s="467"/>
      <c r="C72" s="467"/>
      <c r="D72" s="467"/>
      <c r="E72" s="467"/>
      <c r="F72" s="468"/>
    </row>
    <row r="73" spans="1:6" ht="15">
      <c r="A73" s="240"/>
      <c r="B73" s="240"/>
      <c r="C73" s="240"/>
      <c r="D73" s="240"/>
      <c r="E73" s="240"/>
      <c r="F73" s="240"/>
    </row>
    <row r="74" spans="1:6" ht="15">
      <c r="A74" s="178"/>
      <c r="B74" s="178"/>
      <c r="C74" s="178"/>
      <c r="D74" s="178"/>
      <c r="E74" s="178"/>
      <c r="F74" s="178"/>
    </row>
    <row r="75" spans="1:6" ht="15">
      <c r="A75" s="178"/>
      <c r="B75" s="178"/>
      <c r="C75" s="178"/>
      <c r="D75" s="178"/>
      <c r="E75" s="178"/>
      <c r="F75" s="178"/>
    </row>
    <row r="76" spans="1:6" ht="15">
      <c r="A76" s="178"/>
      <c r="B76" s="178"/>
      <c r="C76" s="178"/>
      <c r="D76" s="178"/>
      <c r="E76" s="178"/>
      <c r="F76" s="178"/>
    </row>
    <row r="77" spans="1:6">
      <c r="E77" s="195"/>
    </row>
  </sheetData>
  <sheetProtection algorithmName="SHA-512" hashValue="94mB0JFzpqqoAvITX1ovnzTW7xn8RgrYT4y7P+HljnxfCqy+5dme60ep36iR+mqom9U1lHspqg0pTVT43OLU0w==" saltValue="zonAYaMHXSMXWTVRm3/MQA==" spinCount="100000" sheet="1" objects="1" scenarios="1"/>
  <mergeCells count="6">
    <mergeCell ref="B5:B6"/>
    <mergeCell ref="C5:C6"/>
    <mergeCell ref="A70:E70"/>
    <mergeCell ref="A72:F72"/>
    <mergeCell ref="D5:D6"/>
    <mergeCell ref="F5:F6"/>
  </mergeCells>
  <phoneticPr fontId="72" type="noConversion"/>
  <pageMargins left="0.59055118110236227" right="0" top="0.39370078740157483" bottom="0" header="0" footer="0"/>
  <pageSetup paperSize="9" scale="70" orientation="portrait" r:id="rId1"/>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zoomScale="89" zoomScaleNormal="100" zoomScaleSheetLayoutView="89" workbookViewId="0">
      <selection activeCell="A48" sqref="A48:XFD48"/>
    </sheetView>
  </sheetViews>
  <sheetFormatPr defaultRowHeight="12.75"/>
  <cols>
    <col min="1" max="1" width="9.7109375" customWidth="1"/>
    <col min="2" max="2" width="83" customWidth="1"/>
    <col min="3" max="3" width="8.42578125" bestFit="1" customWidth="1"/>
    <col min="4" max="4" width="8.5703125" customWidth="1"/>
    <col min="5" max="5" width="13.5703125" customWidth="1"/>
    <col min="6" max="6" width="15.5703125" customWidth="1"/>
    <col min="7" max="7" width="4" customWidth="1"/>
    <col min="8" max="8" width="36.5703125" customWidth="1"/>
    <col min="9" max="9" width="14.7109375" customWidth="1"/>
    <col min="10" max="10" width="13.5703125" customWidth="1"/>
    <col min="11" max="11" width="9" customWidth="1"/>
    <col min="12" max="12" width="11.28515625" customWidth="1"/>
    <col min="13" max="13" width="9.7109375" customWidth="1"/>
    <col min="14" max="14" width="12.7109375" customWidth="1"/>
  </cols>
  <sheetData>
    <row r="1" spans="1:14" ht="20.25">
      <c r="A1" s="45" t="str">
        <f>Cover!A1</f>
        <v>Tender Number: 005/MKLM/2022/2023</v>
      </c>
      <c r="B1" s="46"/>
      <c r="C1" s="47"/>
      <c r="D1" s="47"/>
      <c r="E1" s="196" t="str">
        <f>Cover!G2</f>
        <v>Date:   June 2022</v>
      </c>
      <c r="F1" s="125"/>
      <c r="G1" s="198"/>
      <c r="H1" s="199"/>
      <c r="I1" s="199"/>
      <c r="J1" s="199"/>
      <c r="K1" s="199"/>
      <c r="L1" s="199"/>
      <c r="M1" s="199"/>
      <c r="N1" s="199"/>
    </row>
    <row r="2" spans="1:14" ht="25.5">
      <c r="A2" s="48" t="str">
        <f>Works!A1</f>
        <v>Moses Kotane Local Municipality</v>
      </c>
      <c r="B2" s="320"/>
      <c r="C2" s="320"/>
      <c r="D2" s="321"/>
      <c r="E2" s="321"/>
      <c r="F2" s="77"/>
      <c r="G2" s="50"/>
      <c r="H2" s="163"/>
      <c r="I2" s="163"/>
      <c r="J2" s="163"/>
      <c r="K2" s="163"/>
      <c r="L2" s="163"/>
      <c r="M2" s="163"/>
      <c r="N2" s="163"/>
    </row>
    <row r="3" spans="1:14" ht="15.75" thickBot="1">
      <c r="A3" s="51" t="str">
        <f>Cover!A3</f>
        <v>Upgrading of Madikwe Water Treatment Plant Phase 2 ( Vrede and Seshibitswe)</v>
      </c>
      <c r="B3" s="52"/>
      <c r="C3" s="53"/>
      <c r="D3" s="53"/>
      <c r="E3" s="53"/>
      <c r="F3" s="78"/>
      <c r="G3" s="50"/>
      <c r="H3" s="163"/>
      <c r="I3" s="163"/>
      <c r="J3" s="163"/>
      <c r="K3" s="163"/>
      <c r="L3" s="163"/>
      <c r="M3" s="163"/>
      <c r="N3" s="163"/>
    </row>
    <row r="4" spans="1:14" ht="13.5" thickBot="1">
      <c r="A4" s="318"/>
      <c r="B4" s="318"/>
      <c r="C4" s="318"/>
      <c r="D4" s="319"/>
      <c r="E4" s="318"/>
      <c r="F4" s="318"/>
      <c r="G4" s="54"/>
      <c r="H4" s="164"/>
      <c r="I4" s="164"/>
      <c r="J4" s="164"/>
      <c r="K4" s="164"/>
      <c r="L4" s="164"/>
      <c r="M4" s="164"/>
      <c r="N4" s="164"/>
    </row>
    <row r="5" spans="1:14" ht="17.25" customHeight="1">
      <c r="A5" s="297" t="s">
        <v>5</v>
      </c>
      <c r="B5" s="483" t="s">
        <v>6</v>
      </c>
      <c r="C5" s="483" t="s">
        <v>7</v>
      </c>
      <c r="D5" s="484" t="s">
        <v>18</v>
      </c>
      <c r="E5" s="58" t="s">
        <v>8</v>
      </c>
      <c r="F5" s="486" t="s">
        <v>9</v>
      </c>
      <c r="G5" s="200"/>
      <c r="H5" s="165"/>
      <c r="I5" s="165"/>
      <c r="J5" s="165"/>
      <c r="K5" s="165"/>
      <c r="L5" s="165"/>
      <c r="M5" s="165"/>
      <c r="N5" s="165"/>
    </row>
    <row r="6" spans="1:14" ht="18" customHeight="1" thickBot="1">
      <c r="A6" s="298" t="s">
        <v>12</v>
      </c>
      <c r="B6" s="470"/>
      <c r="C6" s="470"/>
      <c r="D6" s="472"/>
      <c r="E6" s="61" t="s">
        <v>617</v>
      </c>
      <c r="F6" s="487" t="s">
        <v>14</v>
      </c>
      <c r="G6" s="200"/>
      <c r="H6" s="165"/>
      <c r="I6" s="165"/>
      <c r="J6" s="165"/>
      <c r="K6" s="165"/>
      <c r="L6" s="165"/>
      <c r="M6" s="165"/>
      <c r="N6" s="165"/>
    </row>
    <row r="7" spans="1:14" ht="22.5">
      <c r="A7" s="62"/>
      <c r="B7" s="299" t="s">
        <v>403</v>
      </c>
      <c r="C7" s="300"/>
      <c r="D7" s="301"/>
      <c r="E7" s="300"/>
      <c r="F7" s="82"/>
      <c r="G7" s="64"/>
      <c r="H7" s="166"/>
      <c r="I7" s="166"/>
      <c r="J7" s="166"/>
      <c r="K7" s="166"/>
      <c r="L7" s="166"/>
      <c r="M7" s="166"/>
      <c r="N7" s="166"/>
    </row>
    <row r="8" spans="1:14" ht="20.25">
      <c r="A8" s="62"/>
      <c r="B8" s="302" t="s">
        <v>401</v>
      </c>
      <c r="C8" s="300"/>
      <c r="D8" s="301"/>
      <c r="E8" s="300"/>
      <c r="F8" s="82"/>
      <c r="G8" s="64"/>
      <c r="H8" s="166"/>
      <c r="I8" s="166"/>
      <c r="J8" s="166"/>
      <c r="K8" s="166"/>
      <c r="L8" s="166"/>
      <c r="M8" s="166"/>
      <c r="N8" s="166"/>
    </row>
    <row r="9" spans="1:14" ht="18">
      <c r="A9" s="121" t="s">
        <v>287</v>
      </c>
      <c r="B9" s="95" t="s">
        <v>303</v>
      </c>
      <c r="C9" s="96"/>
      <c r="D9" s="97"/>
      <c r="E9" s="98"/>
      <c r="F9" s="350"/>
      <c r="G9" s="201"/>
      <c r="H9" s="167"/>
      <c r="I9" s="167"/>
      <c r="J9" s="167"/>
      <c r="K9" s="167"/>
      <c r="L9" s="167"/>
      <c r="M9" s="167"/>
      <c r="N9" s="167"/>
    </row>
    <row r="10" spans="1:14" ht="15.75">
      <c r="A10" s="66"/>
      <c r="B10" s="88"/>
      <c r="C10" s="89"/>
      <c r="D10" s="68"/>
      <c r="E10" s="93"/>
      <c r="F10" s="343"/>
      <c r="G10" s="201"/>
      <c r="H10" s="167"/>
      <c r="I10" s="167"/>
      <c r="J10" s="167"/>
      <c r="K10" s="167"/>
      <c r="L10" s="167"/>
      <c r="M10" s="167"/>
      <c r="N10" s="167"/>
    </row>
    <row r="11" spans="1:14" ht="15.75">
      <c r="A11" s="66"/>
      <c r="B11" s="88" t="s">
        <v>304</v>
      </c>
      <c r="C11" s="89"/>
      <c r="D11" s="68"/>
      <c r="E11" s="93"/>
      <c r="F11" s="343"/>
      <c r="G11" s="201"/>
      <c r="H11" s="167"/>
      <c r="I11" s="167"/>
      <c r="J11" s="167"/>
      <c r="K11" s="167"/>
      <c r="L11" s="167"/>
      <c r="M11" s="167"/>
      <c r="N11" s="167"/>
    </row>
    <row r="12" spans="1:14" ht="25.5">
      <c r="A12" s="66"/>
      <c r="B12" s="260" t="s">
        <v>305</v>
      </c>
      <c r="C12" s="89"/>
      <c r="D12" s="68"/>
      <c r="E12" s="93"/>
      <c r="F12" s="343"/>
      <c r="G12" s="201"/>
      <c r="H12" s="167"/>
      <c r="I12" s="167"/>
      <c r="J12" s="167"/>
      <c r="K12" s="167"/>
      <c r="L12" s="167"/>
      <c r="M12" s="167"/>
      <c r="N12" s="167"/>
    </row>
    <row r="13" spans="1:14" ht="25.5">
      <c r="A13" s="66" t="s">
        <v>288</v>
      </c>
      <c r="B13" s="260" t="s">
        <v>307</v>
      </c>
      <c r="C13" s="89" t="s">
        <v>142</v>
      </c>
      <c r="D13" s="68">
        <v>1</v>
      </c>
      <c r="E13" s="347"/>
      <c r="F13" s="343">
        <f>E13*D13</f>
        <v>0</v>
      </c>
      <c r="G13" s="201"/>
      <c r="H13" s="167"/>
      <c r="I13" s="167"/>
      <c r="J13" s="167"/>
      <c r="K13" s="167"/>
      <c r="L13" s="167"/>
      <c r="M13" s="167"/>
      <c r="N13" s="167"/>
    </row>
    <row r="14" spans="1:14" ht="15.75">
      <c r="A14" s="66" t="s">
        <v>289</v>
      </c>
      <c r="B14" s="88" t="s">
        <v>308</v>
      </c>
      <c r="C14" s="89" t="s">
        <v>142</v>
      </c>
      <c r="D14" s="68">
        <v>1</v>
      </c>
      <c r="E14" s="347"/>
      <c r="F14" s="343">
        <f t="shared" ref="F14:F25" si="0">E14*D14</f>
        <v>0</v>
      </c>
      <c r="G14" s="201"/>
      <c r="H14" s="167"/>
      <c r="I14" s="167"/>
      <c r="J14" s="167"/>
      <c r="K14" s="167"/>
      <c r="L14" s="167"/>
      <c r="M14" s="167"/>
      <c r="N14" s="167"/>
    </row>
    <row r="15" spans="1:14" ht="25.5">
      <c r="A15" s="66" t="s">
        <v>333</v>
      </c>
      <c r="B15" s="260" t="s">
        <v>309</v>
      </c>
      <c r="C15" s="89" t="s">
        <v>142</v>
      </c>
      <c r="D15" s="68">
        <v>1</v>
      </c>
      <c r="E15" s="347"/>
      <c r="F15" s="343">
        <f t="shared" si="0"/>
        <v>0</v>
      </c>
      <c r="G15" s="201"/>
      <c r="H15" s="167"/>
      <c r="I15" s="167"/>
      <c r="J15" s="167"/>
      <c r="K15" s="167"/>
      <c r="L15" s="167"/>
      <c r="M15" s="167"/>
      <c r="N15" s="167"/>
    </row>
    <row r="16" spans="1:14" ht="15.75">
      <c r="A16" s="66" t="s">
        <v>334</v>
      </c>
      <c r="B16" s="88" t="s">
        <v>310</v>
      </c>
      <c r="C16" s="89" t="s">
        <v>142</v>
      </c>
      <c r="D16" s="68">
        <v>6</v>
      </c>
      <c r="E16" s="347"/>
      <c r="F16" s="343">
        <f t="shared" si="0"/>
        <v>0</v>
      </c>
      <c r="G16" s="201"/>
      <c r="H16" s="167"/>
      <c r="I16" s="167"/>
      <c r="J16" s="167"/>
      <c r="K16" s="167"/>
      <c r="L16" s="167"/>
      <c r="M16" s="167"/>
      <c r="N16" s="167"/>
    </row>
    <row r="17" spans="1:14" ht="51">
      <c r="A17" s="66" t="s">
        <v>335</v>
      </c>
      <c r="B17" s="260" t="s">
        <v>311</v>
      </c>
      <c r="C17" s="89" t="s">
        <v>142</v>
      </c>
      <c r="D17" s="68">
        <v>3</v>
      </c>
      <c r="E17" s="347"/>
      <c r="F17" s="343">
        <f t="shared" si="0"/>
        <v>0</v>
      </c>
      <c r="G17" s="201"/>
      <c r="H17" s="167"/>
      <c r="I17" s="167"/>
      <c r="J17" s="167"/>
      <c r="K17" s="167"/>
      <c r="L17" s="167"/>
      <c r="M17" s="167"/>
      <c r="N17" s="167"/>
    </row>
    <row r="18" spans="1:14" ht="25.5">
      <c r="A18" s="66" t="s">
        <v>336</v>
      </c>
      <c r="B18" s="260" t="s">
        <v>312</v>
      </c>
      <c r="C18" s="89" t="s">
        <v>142</v>
      </c>
      <c r="D18" s="68">
        <v>3</v>
      </c>
      <c r="E18" s="347"/>
      <c r="F18" s="343">
        <f t="shared" si="0"/>
        <v>0</v>
      </c>
      <c r="G18" s="201"/>
      <c r="H18" s="167"/>
      <c r="I18" s="167"/>
      <c r="J18" s="167"/>
      <c r="K18" s="167"/>
      <c r="L18" s="167"/>
      <c r="M18" s="167"/>
      <c r="N18" s="167"/>
    </row>
    <row r="19" spans="1:14" ht="38.25">
      <c r="A19" s="66" t="s">
        <v>337</v>
      </c>
      <c r="B19" s="260" t="s">
        <v>313</v>
      </c>
      <c r="C19" s="89" t="s">
        <v>142</v>
      </c>
      <c r="D19" s="68">
        <v>3</v>
      </c>
      <c r="E19" s="347"/>
      <c r="F19" s="343">
        <f t="shared" si="0"/>
        <v>0</v>
      </c>
      <c r="G19" s="201"/>
      <c r="H19" s="167"/>
      <c r="I19" s="167"/>
      <c r="J19" s="167"/>
      <c r="K19" s="167"/>
      <c r="L19" s="167"/>
      <c r="M19" s="167"/>
      <c r="N19" s="167"/>
    </row>
    <row r="20" spans="1:14" ht="25.5">
      <c r="A20" s="66" t="s">
        <v>338</v>
      </c>
      <c r="B20" s="260" t="s">
        <v>314</v>
      </c>
      <c r="C20" s="89" t="s">
        <v>142</v>
      </c>
      <c r="D20" s="68">
        <v>3</v>
      </c>
      <c r="E20" s="347"/>
      <c r="F20" s="343">
        <f t="shared" si="0"/>
        <v>0</v>
      </c>
      <c r="G20" s="201"/>
      <c r="H20" s="167"/>
      <c r="I20" s="167"/>
      <c r="J20" s="167"/>
      <c r="K20" s="167"/>
      <c r="L20" s="167"/>
      <c r="M20" s="167"/>
      <c r="N20" s="167"/>
    </row>
    <row r="21" spans="1:14" ht="38.25">
      <c r="A21" s="66" t="s">
        <v>629</v>
      </c>
      <c r="B21" s="260" t="s">
        <v>315</v>
      </c>
      <c r="C21" s="89" t="s">
        <v>142</v>
      </c>
      <c r="D21" s="68">
        <v>3</v>
      </c>
      <c r="E21" s="347"/>
      <c r="F21" s="343">
        <f t="shared" si="0"/>
        <v>0</v>
      </c>
      <c r="G21" s="201"/>
      <c r="H21" s="167"/>
      <c r="I21" s="167"/>
      <c r="J21" s="167"/>
      <c r="K21" s="167"/>
      <c r="L21" s="167"/>
      <c r="M21" s="167"/>
      <c r="N21" s="167"/>
    </row>
    <row r="22" spans="1:14" ht="25.5">
      <c r="A22" s="66" t="s">
        <v>630</v>
      </c>
      <c r="B22" s="260" t="s">
        <v>316</v>
      </c>
      <c r="C22" s="89" t="s">
        <v>142</v>
      </c>
      <c r="D22" s="68">
        <v>3</v>
      </c>
      <c r="E22" s="347"/>
      <c r="F22" s="343">
        <f t="shared" si="0"/>
        <v>0</v>
      </c>
      <c r="G22" s="201"/>
      <c r="H22" s="167"/>
      <c r="I22" s="167"/>
      <c r="J22" s="167"/>
      <c r="K22" s="167"/>
      <c r="L22" s="167"/>
      <c r="M22" s="167"/>
      <c r="N22" s="167"/>
    </row>
    <row r="23" spans="1:14" ht="38.25">
      <c r="A23" s="66" t="s">
        <v>631</v>
      </c>
      <c r="B23" s="260" t="s">
        <v>317</v>
      </c>
      <c r="C23" s="89" t="s">
        <v>142</v>
      </c>
      <c r="D23" s="68">
        <v>3</v>
      </c>
      <c r="E23" s="347"/>
      <c r="F23" s="343">
        <f t="shared" si="0"/>
        <v>0</v>
      </c>
      <c r="G23" s="201"/>
      <c r="H23" s="167"/>
      <c r="I23" s="167"/>
      <c r="J23" s="167"/>
      <c r="K23" s="167"/>
      <c r="L23" s="167"/>
      <c r="M23" s="167"/>
      <c r="N23" s="167"/>
    </row>
    <row r="24" spans="1:14" ht="38.25">
      <c r="A24" s="66" t="s">
        <v>632</v>
      </c>
      <c r="B24" s="260" t="s">
        <v>318</v>
      </c>
      <c r="C24" s="89" t="s">
        <v>142</v>
      </c>
      <c r="D24" s="68">
        <v>3</v>
      </c>
      <c r="E24" s="347"/>
      <c r="F24" s="343">
        <f t="shared" si="0"/>
        <v>0</v>
      </c>
      <c r="G24" s="201"/>
      <c r="H24" s="167"/>
      <c r="I24" s="167"/>
      <c r="J24" s="167"/>
      <c r="K24" s="167"/>
      <c r="L24" s="167"/>
      <c r="M24" s="167"/>
      <c r="N24" s="167"/>
    </row>
    <row r="25" spans="1:14" ht="25.5">
      <c r="A25" s="66" t="s">
        <v>633</v>
      </c>
      <c r="B25" s="260" t="s">
        <v>319</v>
      </c>
      <c r="C25" s="89" t="s">
        <v>142</v>
      </c>
      <c r="D25" s="68">
        <v>3</v>
      </c>
      <c r="E25" s="347"/>
      <c r="F25" s="343">
        <f t="shared" si="0"/>
        <v>0</v>
      </c>
      <c r="G25" s="201"/>
      <c r="H25" s="167"/>
      <c r="I25" s="167"/>
      <c r="J25" s="167"/>
      <c r="K25" s="167"/>
      <c r="L25" s="167"/>
      <c r="M25" s="167"/>
      <c r="N25" s="167"/>
    </row>
    <row r="26" spans="1:14" ht="15.75">
      <c r="A26" s="66"/>
      <c r="B26" s="88"/>
      <c r="C26" s="89"/>
      <c r="D26" s="68"/>
      <c r="E26" s="347"/>
      <c r="F26" s="343"/>
      <c r="G26" s="201"/>
      <c r="H26" s="167"/>
      <c r="I26" s="167"/>
      <c r="J26" s="167"/>
      <c r="K26" s="167"/>
      <c r="L26" s="167"/>
      <c r="M26" s="167"/>
      <c r="N26" s="167"/>
    </row>
    <row r="27" spans="1:14" ht="18">
      <c r="A27" s="121" t="s">
        <v>634</v>
      </c>
      <c r="B27" s="95" t="s">
        <v>320</v>
      </c>
      <c r="C27" s="96"/>
      <c r="D27" s="97"/>
      <c r="E27" s="352"/>
      <c r="F27" s="350"/>
      <c r="G27" s="168"/>
      <c r="H27" s="167"/>
      <c r="I27" s="167"/>
      <c r="J27" s="167"/>
      <c r="K27" s="167"/>
      <c r="L27" s="167"/>
      <c r="M27" s="167"/>
      <c r="N27" s="167"/>
    </row>
    <row r="28" spans="1:14" ht="15.75">
      <c r="A28" s="66"/>
      <c r="B28" s="88"/>
      <c r="C28" s="89"/>
      <c r="D28" s="68"/>
      <c r="E28" s="347"/>
      <c r="F28" s="343"/>
      <c r="G28" s="168"/>
      <c r="H28" s="167"/>
      <c r="I28" s="167"/>
      <c r="J28" s="167"/>
      <c r="K28" s="167"/>
      <c r="L28" s="167"/>
      <c r="M28" s="167"/>
      <c r="N28" s="167"/>
    </row>
    <row r="29" spans="1:14" ht="15.75">
      <c r="A29" s="66"/>
      <c r="B29" s="89" t="s">
        <v>321</v>
      </c>
      <c r="C29" s="89"/>
      <c r="D29" s="68"/>
      <c r="E29" s="347"/>
      <c r="F29" s="343"/>
      <c r="G29" s="171"/>
      <c r="H29" s="167"/>
      <c r="I29" s="167"/>
      <c r="J29" s="167"/>
      <c r="K29" s="167"/>
      <c r="L29" s="167"/>
      <c r="M29" s="167"/>
      <c r="N29" s="167"/>
    </row>
    <row r="30" spans="1:14" ht="15.75">
      <c r="A30" s="66" t="s">
        <v>635</v>
      </c>
      <c r="B30" s="89" t="s">
        <v>722</v>
      </c>
      <c r="C30" s="89" t="s">
        <v>11</v>
      </c>
      <c r="D30" s="68">
        <v>3</v>
      </c>
      <c r="E30" s="347"/>
      <c r="F30" s="343">
        <f t="shared" ref="F30:F32" si="1">E30*D30</f>
        <v>0</v>
      </c>
      <c r="G30" s="171"/>
      <c r="H30" s="167"/>
      <c r="I30" s="167"/>
      <c r="J30" s="167"/>
      <c r="K30" s="167"/>
      <c r="L30" s="167"/>
      <c r="M30" s="167"/>
      <c r="N30" s="167"/>
    </row>
    <row r="31" spans="1:14" ht="15.75">
      <c r="A31" s="66" t="s">
        <v>636</v>
      </c>
      <c r="B31" s="89" t="s">
        <v>723</v>
      </c>
      <c r="C31" s="89" t="s">
        <v>11</v>
      </c>
      <c r="D31" s="68">
        <v>3</v>
      </c>
      <c r="E31" s="347"/>
      <c r="F31" s="343">
        <f t="shared" si="1"/>
        <v>0</v>
      </c>
      <c r="G31" s="171"/>
      <c r="H31" s="167"/>
      <c r="I31" s="167"/>
      <c r="J31" s="167"/>
      <c r="K31" s="167"/>
      <c r="L31" s="167"/>
      <c r="M31" s="167"/>
      <c r="N31" s="167"/>
    </row>
    <row r="32" spans="1:14" ht="15.75">
      <c r="A32" s="66" t="s">
        <v>637</v>
      </c>
      <c r="B32" s="89" t="s">
        <v>724</v>
      </c>
      <c r="C32" s="89" t="s">
        <v>11</v>
      </c>
      <c r="D32" s="68">
        <v>3</v>
      </c>
      <c r="E32" s="347"/>
      <c r="F32" s="343">
        <f t="shared" si="1"/>
        <v>0</v>
      </c>
      <c r="G32" s="171"/>
      <c r="H32" s="167"/>
      <c r="I32" s="167"/>
      <c r="J32" s="167"/>
      <c r="K32" s="167"/>
      <c r="L32" s="167"/>
      <c r="M32" s="167"/>
      <c r="N32" s="167"/>
    </row>
    <row r="33" spans="1:14" ht="15.75">
      <c r="A33" s="66"/>
      <c r="B33" s="88"/>
      <c r="C33" s="89"/>
      <c r="D33" s="68"/>
      <c r="E33" s="347"/>
      <c r="F33" s="343"/>
      <c r="G33" s="171"/>
      <c r="H33" s="167"/>
      <c r="I33" s="167"/>
      <c r="J33" s="167"/>
      <c r="K33" s="167"/>
      <c r="L33" s="167"/>
      <c r="M33" s="167"/>
      <c r="N33" s="167"/>
    </row>
    <row r="34" spans="1:14" ht="18">
      <c r="A34" s="121" t="s">
        <v>638</v>
      </c>
      <c r="B34" s="95" t="s">
        <v>322</v>
      </c>
      <c r="C34" s="96"/>
      <c r="D34" s="97"/>
      <c r="E34" s="352"/>
      <c r="F34" s="350"/>
      <c r="G34" s="171"/>
      <c r="H34" s="167"/>
      <c r="I34" s="167"/>
      <c r="J34" s="167"/>
      <c r="K34" s="167"/>
      <c r="L34" s="167"/>
      <c r="M34" s="167"/>
      <c r="N34" s="167"/>
    </row>
    <row r="35" spans="1:14" ht="15.75">
      <c r="A35" s="66"/>
      <c r="B35" s="88"/>
      <c r="C35" s="89"/>
      <c r="D35" s="68"/>
      <c r="E35" s="347"/>
      <c r="F35" s="343"/>
      <c r="G35" s="171"/>
      <c r="H35" s="167"/>
      <c r="I35" s="167"/>
      <c r="J35" s="167"/>
      <c r="K35" s="167"/>
      <c r="L35" s="167"/>
      <c r="M35" s="167"/>
      <c r="N35" s="167"/>
    </row>
    <row r="36" spans="1:14" ht="16.5">
      <c r="A36" s="66" t="s">
        <v>639</v>
      </c>
      <c r="B36" s="88" t="s">
        <v>402</v>
      </c>
      <c r="C36" s="89" t="s">
        <v>11</v>
      </c>
      <c r="D36" s="68">
        <v>1</v>
      </c>
      <c r="E36" s="347"/>
      <c r="F36" s="343">
        <f t="shared" ref="F36" si="2">E36*D36</f>
        <v>0</v>
      </c>
      <c r="G36" s="175"/>
      <c r="H36" s="167"/>
      <c r="I36" s="167"/>
      <c r="J36" s="167"/>
      <c r="K36" s="167"/>
      <c r="L36" s="167"/>
      <c r="M36" s="167"/>
      <c r="N36" s="167"/>
    </row>
    <row r="37" spans="1:14" ht="16.5">
      <c r="A37" s="66"/>
      <c r="B37" s="88"/>
      <c r="C37" s="89"/>
      <c r="D37" s="68"/>
      <c r="E37" s="347"/>
      <c r="F37" s="343"/>
      <c r="G37" s="175"/>
      <c r="H37" s="167"/>
      <c r="I37" s="167"/>
      <c r="J37" s="167"/>
      <c r="K37" s="167"/>
      <c r="L37" s="167"/>
      <c r="M37" s="167"/>
      <c r="N37" s="167"/>
    </row>
    <row r="38" spans="1:14" ht="16.5">
      <c r="A38" s="66"/>
      <c r="B38" s="88"/>
      <c r="C38" s="89"/>
      <c r="D38" s="68"/>
      <c r="E38" s="347"/>
      <c r="F38" s="343"/>
      <c r="G38" s="175"/>
      <c r="H38" s="167"/>
      <c r="I38" s="167"/>
      <c r="J38" s="167"/>
      <c r="K38" s="167"/>
      <c r="L38" s="167"/>
      <c r="M38" s="167"/>
      <c r="N38" s="167"/>
    </row>
    <row r="39" spans="1:14" ht="16.5">
      <c r="A39" s="66"/>
      <c r="B39" s="88"/>
      <c r="C39" s="89"/>
      <c r="D39" s="68"/>
      <c r="E39" s="347"/>
      <c r="F39" s="343"/>
      <c r="G39" s="175"/>
      <c r="H39" s="167"/>
      <c r="I39" s="167"/>
      <c r="J39" s="167"/>
      <c r="K39" s="167"/>
      <c r="L39" s="167"/>
      <c r="M39" s="167"/>
      <c r="N39" s="167"/>
    </row>
    <row r="40" spans="1:14" ht="16.5">
      <c r="A40" s="66"/>
      <c r="B40" s="88"/>
      <c r="C40" s="89"/>
      <c r="D40" s="68"/>
      <c r="E40" s="347"/>
      <c r="F40" s="343"/>
      <c r="G40" s="175"/>
      <c r="H40" s="167"/>
      <c r="I40" s="167"/>
      <c r="J40" s="167"/>
      <c r="K40" s="167"/>
      <c r="L40" s="167"/>
      <c r="M40" s="167"/>
      <c r="N40" s="167"/>
    </row>
    <row r="41" spans="1:14" ht="16.5">
      <c r="A41" s="66"/>
      <c r="B41" s="88"/>
      <c r="C41" s="89"/>
      <c r="D41" s="68"/>
      <c r="E41" s="347"/>
      <c r="F41" s="343"/>
      <c r="G41" s="175"/>
      <c r="H41" s="167"/>
      <c r="I41" s="167"/>
      <c r="J41" s="167"/>
      <c r="K41" s="167"/>
      <c r="L41" s="167"/>
      <c r="M41" s="167"/>
      <c r="N41" s="167"/>
    </row>
    <row r="42" spans="1:14" ht="16.5">
      <c r="A42" s="66"/>
      <c r="B42" s="88"/>
      <c r="C42" s="89"/>
      <c r="D42" s="68"/>
      <c r="E42" s="347"/>
      <c r="F42" s="343"/>
      <c r="G42" s="175"/>
      <c r="H42" s="157"/>
      <c r="I42" s="265"/>
      <c r="J42" s="267"/>
      <c r="K42" s="176"/>
      <c r="L42" s="176"/>
      <c r="M42" s="176"/>
      <c r="N42" s="176"/>
    </row>
    <row r="43" spans="1:14" ht="16.5">
      <c r="A43" s="66"/>
      <c r="B43" s="88"/>
      <c r="C43" s="89"/>
      <c r="D43" s="68"/>
      <c r="E43" s="347"/>
      <c r="F43" s="343"/>
      <c r="G43" s="175"/>
      <c r="H43" s="157"/>
      <c r="I43" s="265"/>
      <c r="J43" s="267"/>
      <c r="K43" s="176"/>
      <c r="L43" s="176"/>
      <c r="M43" s="176"/>
      <c r="N43" s="176"/>
    </row>
    <row r="44" spans="1:14" ht="16.5">
      <c r="A44" s="66"/>
      <c r="B44" s="88"/>
      <c r="C44" s="89"/>
      <c r="D44" s="68"/>
      <c r="E44" s="347"/>
      <c r="F44" s="343"/>
      <c r="G44" s="175"/>
      <c r="H44" s="157"/>
      <c r="I44" s="265"/>
      <c r="J44" s="267"/>
      <c r="K44" s="176"/>
      <c r="L44" s="176"/>
      <c r="M44" s="176"/>
      <c r="N44" s="176"/>
    </row>
    <row r="45" spans="1:14" ht="16.5">
      <c r="A45" s="66"/>
      <c r="B45" s="88"/>
      <c r="C45" s="89"/>
      <c r="D45" s="68"/>
      <c r="E45" s="347"/>
      <c r="F45" s="343"/>
      <c r="G45" s="175"/>
      <c r="H45" s="157"/>
      <c r="I45" s="265"/>
      <c r="J45" s="267"/>
      <c r="K45" s="176"/>
      <c r="L45" s="176"/>
      <c r="M45" s="176"/>
      <c r="N45" s="176"/>
    </row>
    <row r="46" spans="1:14" ht="16.5">
      <c r="A46" s="66"/>
      <c r="B46" s="88"/>
      <c r="C46" s="89"/>
      <c r="D46" s="68"/>
      <c r="E46" s="347"/>
      <c r="F46" s="343"/>
      <c r="G46" s="175"/>
      <c r="H46" s="157"/>
      <c r="I46" s="265"/>
      <c r="J46" s="267"/>
      <c r="K46" s="176"/>
      <c r="L46" s="176"/>
      <c r="M46" s="176"/>
      <c r="N46" s="176"/>
    </row>
    <row r="47" spans="1:14" ht="16.5">
      <c r="A47" s="66"/>
      <c r="B47" s="88"/>
      <c r="C47" s="89"/>
      <c r="D47" s="68"/>
      <c r="E47" s="347"/>
      <c r="F47" s="343"/>
      <c r="G47" s="175"/>
      <c r="H47" s="157"/>
      <c r="I47" s="265"/>
      <c r="J47" s="267"/>
      <c r="K47" s="176"/>
      <c r="L47" s="176"/>
      <c r="M47" s="176"/>
      <c r="N47" s="176"/>
    </row>
    <row r="48" spans="1:14" ht="16.5">
      <c r="A48" s="66"/>
      <c r="B48" s="88"/>
      <c r="C48" s="89"/>
      <c r="D48" s="68"/>
      <c r="E48" s="347"/>
      <c r="F48" s="343"/>
      <c r="G48" s="175"/>
      <c r="H48" s="157"/>
      <c r="I48" s="265"/>
      <c r="J48" s="267"/>
      <c r="K48" s="176"/>
      <c r="L48" s="176"/>
      <c r="M48" s="176"/>
      <c r="N48" s="176"/>
    </row>
    <row r="49" spans="1:14" ht="16.5">
      <c r="A49" s="66"/>
      <c r="B49" s="88"/>
      <c r="C49" s="89"/>
      <c r="D49" s="68"/>
      <c r="E49" s="347"/>
      <c r="F49" s="343"/>
      <c r="G49" s="175"/>
      <c r="H49" s="157"/>
      <c r="I49" s="265"/>
      <c r="J49" s="267"/>
      <c r="K49" s="176"/>
      <c r="L49" s="176"/>
      <c r="M49" s="176"/>
      <c r="N49" s="176"/>
    </row>
    <row r="50" spans="1:14" ht="16.5">
      <c r="A50" s="66"/>
      <c r="B50" s="88"/>
      <c r="C50" s="89"/>
      <c r="D50" s="68"/>
      <c r="E50" s="347"/>
      <c r="F50" s="343"/>
      <c r="G50" s="175"/>
      <c r="H50" s="157"/>
      <c r="I50" s="265"/>
      <c r="J50" s="267"/>
      <c r="K50" s="176"/>
      <c r="L50" s="176"/>
      <c r="M50" s="176"/>
      <c r="N50" s="176"/>
    </row>
    <row r="51" spans="1:14" ht="16.5">
      <c r="A51" s="66"/>
      <c r="B51" s="88"/>
      <c r="C51" s="89"/>
      <c r="D51" s="68"/>
      <c r="E51" s="347"/>
      <c r="F51" s="343"/>
      <c r="G51" s="175"/>
      <c r="H51" s="157"/>
      <c r="I51" s="265"/>
      <c r="J51" s="267"/>
      <c r="K51" s="176"/>
      <c r="L51" s="176"/>
      <c r="M51" s="176"/>
      <c r="N51" s="176"/>
    </row>
    <row r="52" spans="1:14" ht="17.25" thickBot="1">
      <c r="A52" s="66"/>
      <c r="B52" s="88"/>
      <c r="C52" s="89"/>
      <c r="D52" s="68"/>
      <c r="E52" s="347"/>
      <c r="F52" s="343"/>
      <c r="G52" s="175"/>
      <c r="H52" s="157"/>
      <c r="I52" s="265"/>
      <c r="J52" s="267"/>
      <c r="K52" s="176"/>
      <c r="L52" s="176"/>
      <c r="M52" s="176"/>
      <c r="N52" s="176"/>
    </row>
    <row r="53" spans="1:14" ht="18.75" thickBot="1">
      <c r="A53" s="490" t="str">
        <f>B7&amp;" carried to summary page"</f>
        <v>Schedule 7 carried to summary page</v>
      </c>
      <c r="B53" s="493"/>
      <c r="C53" s="493"/>
      <c r="D53" s="493"/>
      <c r="E53" s="493"/>
      <c r="F53" s="365">
        <f>SUM(F10:F52)</f>
        <v>0</v>
      </c>
    </row>
    <row r="54" spans="1:14" ht="13.5" thickBot="1"/>
    <row r="55" spans="1:14" ht="18.75" thickBot="1">
      <c r="A55" s="466">
        <f>+'Seshibitswe Telemetry'!A72:F72</f>
        <v>11</v>
      </c>
      <c r="B55" s="467"/>
      <c r="C55" s="467"/>
      <c r="D55" s="467"/>
      <c r="E55" s="467"/>
      <c r="F55" s="468"/>
    </row>
    <row r="56" spans="1:14" ht="15">
      <c r="A56" s="240"/>
      <c r="B56" s="240"/>
      <c r="C56" s="240"/>
      <c r="D56" s="240"/>
      <c r="E56" s="240"/>
    </row>
    <row r="57" spans="1:14" ht="15">
      <c r="A57" s="178"/>
      <c r="B57" s="178"/>
      <c r="C57" s="178"/>
      <c r="D57" s="178"/>
      <c r="E57" s="178"/>
    </row>
    <row r="58" spans="1:14" ht="15">
      <c r="A58" s="178"/>
      <c r="B58" s="178"/>
      <c r="C58" s="178"/>
      <c r="D58" s="178"/>
      <c r="E58" s="178"/>
    </row>
    <row r="59" spans="1:14" ht="15">
      <c r="A59" s="178"/>
      <c r="B59" s="178"/>
      <c r="C59" s="178"/>
      <c r="D59" s="178"/>
      <c r="E59" s="178"/>
    </row>
    <row r="60" spans="1:14">
      <c r="H60" s="1"/>
      <c r="I60" s="154"/>
      <c r="J60" s="1"/>
    </row>
  </sheetData>
  <sheetProtection algorithmName="SHA-512" hashValue="Sq4xdZ/0I3q8edI5r6WDzGI7bzHfmDNE3Km8wsQbGQttLpxRl1/KxxEPRr3EZq33kc0fDFj9Ksp8ijRmBMVSEg==" saltValue="CbH44sZi/ueYIBluwnoFtg==" spinCount="100000" sheet="1" objects="1" scenarios="1"/>
  <mergeCells count="6">
    <mergeCell ref="B5:B6"/>
    <mergeCell ref="C5:C6"/>
    <mergeCell ref="A53:E53"/>
    <mergeCell ref="A55:F55"/>
    <mergeCell ref="D5:D6"/>
    <mergeCell ref="F5:F6"/>
  </mergeCells>
  <phoneticPr fontId="87" type="noConversion"/>
  <pageMargins left="0.59055118110236227" right="0" top="0.39370078740157483" bottom="0" header="0" footer="0"/>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topLeftCell="A40" zoomScale="84" zoomScaleNormal="100" zoomScaleSheetLayoutView="84" workbookViewId="0">
      <selection activeCell="A65" sqref="A65:XFD65"/>
    </sheetView>
  </sheetViews>
  <sheetFormatPr defaultRowHeight="12.75"/>
  <cols>
    <col min="1" max="1" width="10.7109375" customWidth="1"/>
    <col min="2" max="2" width="76.85546875" customWidth="1"/>
    <col min="3" max="3" width="8.42578125" bestFit="1" customWidth="1"/>
    <col min="4" max="4" width="11" bestFit="1" customWidth="1"/>
    <col min="5" max="5" width="14.28515625" customWidth="1"/>
    <col min="6" max="6" width="15.5703125" customWidth="1"/>
    <col min="8" max="8" width="20.42578125" customWidth="1"/>
    <col min="9" max="9" width="9.5703125" customWidth="1"/>
    <col min="10" max="10" width="14.7109375" customWidth="1"/>
  </cols>
  <sheetData>
    <row r="1" spans="1:10" ht="20.25">
      <c r="A1" s="45" t="str">
        <f>Cover!A1</f>
        <v>Tender Number: 005/MKLM/2022/2023</v>
      </c>
      <c r="B1" s="184"/>
      <c r="C1" s="184"/>
      <c r="D1" s="184"/>
      <c r="E1" s="185" t="str">
        <f>Cover!G2</f>
        <v>Date:   June 2022</v>
      </c>
      <c r="F1" s="186"/>
    </row>
    <row r="2" spans="1:10" ht="25.5">
      <c r="A2" s="48" t="str">
        <f>Works!A1</f>
        <v>Moses Kotane Local Municipality</v>
      </c>
      <c r="B2" s="187"/>
      <c r="C2" s="187"/>
      <c r="D2" s="187"/>
      <c r="E2" s="188"/>
      <c r="F2" s="189"/>
    </row>
    <row r="3" spans="1:10" ht="15.75" thickBot="1">
      <c r="A3" s="51" t="str">
        <f>Cover!A3</f>
        <v>Upgrading of Madikwe Water Treatment Plant Phase 2 ( Vrede and Seshibitswe)</v>
      </c>
      <c r="B3" s="190"/>
      <c r="C3" s="190"/>
      <c r="D3" s="190"/>
      <c r="E3" s="191"/>
      <c r="F3" s="192"/>
    </row>
    <row r="4" spans="1:10" ht="15" thickBot="1">
      <c r="A4" s="312"/>
      <c r="B4" s="312"/>
      <c r="C4" s="312"/>
      <c r="D4" s="313"/>
      <c r="E4" s="314"/>
      <c r="F4" s="312"/>
    </row>
    <row r="5" spans="1:10" ht="13.5">
      <c r="A5" s="297" t="s">
        <v>5</v>
      </c>
      <c r="B5" s="483" t="s">
        <v>6</v>
      </c>
      <c r="C5" s="483" t="s">
        <v>7</v>
      </c>
      <c r="D5" s="484" t="s">
        <v>18</v>
      </c>
      <c r="E5" s="58" t="s">
        <v>8</v>
      </c>
      <c r="F5" s="486" t="s">
        <v>9</v>
      </c>
    </row>
    <row r="6" spans="1:10" ht="14.25" thickBot="1">
      <c r="A6" s="298" t="s">
        <v>12</v>
      </c>
      <c r="B6" s="470"/>
      <c r="C6" s="470"/>
      <c r="D6" s="472"/>
      <c r="E6" s="61" t="s">
        <v>617</v>
      </c>
      <c r="F6" s="487" t="s">
        <v>14</v>
      </c>
    </row>
    <row r="7" spans="1:10" ht="22.5">
      <c r="A7" s="193"/>
      <c r="B7" s="299" t="s">
        <v>404</v>
      </c>
      <c r="C7" s="315"/>
      <c r="D7" s="316"/>
      <c r="E7" s="317"/>
      <c r="F7" s="194"/>
    </row>
    <row r="8" spans="1:10" ht="20.25">
      <c r="A8" s="193"/>
      <c r="B8" s="302" t="s">
        <v>418</v>
      </c>
      <c r="C8" s="315"/>
      <c r="D8" s="316"/>
      <c r="E8" s="317"/>
      <c r="F8" s="194"/>
      <c r="H8" s="273"/>
      <c r="J8" s="274"/>
    </row>
    <row r="9" spans="1:10" ht="18">
      <c r="A9" s="121"/>
      <c r="B9" s="95" t="s">
        <v>36</v>
      </c>
      <c r="C9" s="96"/>
      <c r="D9" s="97"/>
      <c r="E9" s="352"/>
      <c r="F9" s="350"/>
      <c r="H9" s="273"/>
      <c r="J9" s="274"/>
    </row>
    <row r="10" spans="1:10" ht="15">
      <c r="A10" s="66"/>
      <c r="B10" s="88"/>
      <c r="C10" s="89"/>
      <c r="D10" s="68"/>
      <c r="E10" s="347"/>
      <c r="F10" s="343"/>
      <c r="H10" s="273"/>
      <c r="J10" s="274"/>
    </row>
    <row r="11" spans="1:10" ht="15">
      <c r="A11" s="66"/>
      <c r="B11" s="88" t="s">
        <v>419</v>
      </c>
      <c r="C11" s="89"/>
      <c r="D11" s="68"/>
      <c r="E11" s="347"/>
      <c r="F11" s="343"/>
      <c r="H11" s="273"/>
      <c r="J11" s="274"/>
    </row>
    <row r="12" spans="1:10" ht="15">
      <c r="A12" s="66"/>
      <c r="B12" s="88"/>
      <c r="C12" s="89"/>
      <c r="D12" s="68"/>
      <c r="E12" s="347"/>
      <c r="F12" s="343"/>
      <c r="H12" s="273"/>
      <c r="J12" s="274"/>
    </row>
    <row r="13" spans="1:10" ht="18">
      <c r="A13" s="121" t="s">
        <v>290</v>
      </c>
      <c r="B13" s="95" t="s">
        <v>38</v>
      </c>
      <c r="C13" s="96"/>
      <c r="D13" s="97"/>
      <c r="E13" s="352"/>
      <c r="F13" s="350"/>
      <c r="H13" s="273"/>
      <c r="J13" s="274"/>
    </row>
    <row r="14" spans="1:10" ht="15">
      <c r="A14" s="66"/>
      <c r="B14" s="88"/>
      <c r="C14" s="89"/>
      <c r="D14" s="68"/>
      <c r="E14" s="347"/>
      <c r="F14" s="343"/>
      <c r="H14" s="273"/>
      <c r="J14" s="274"/>
    </row>
    <row r="15" spans="1:10" ht="15">
      <c r="A15" s="66" t="s">
        <v>238</v>
      </c>
      <c r="B15" s="88" t="s">
        <v>39</v>
      </c>
      <c r="C15" s="89"/>
      <c r="D15" s="68">
        <v>1</v>
      </c>
      <c r="E15" s="347"/>
      <c r="F15" s="343">
        <f>E15*D15</f>
        <v>0</v>
      </c>
      <c r="H15" s="273"/>
      <c r="J15" s="274"/>
    </row>
    <row r="16" spans="1:10" ht="15">
      <c r="A16" s="66" t="s">
        <v>291</v>
      </c>
      <c r="B16" s="88" t="s">
        <v>77</v>
      </c>
      <c r="C16" s="89"/>
      <c r="D16" s="68">
        <v>1</v>
      </c>
      <c r="E16" s="347"/>
      <c r="F16" s="343">
        <f t="shared" ref="F16:F28" si="0">E16*D16</f>
        <v>0</v>
      </c>
      <c r="H16" s="273"/>
      <c r="J16" s="274"/>
    </row>
    <row r="17" spans="1:10" ht="15">
      <c r="A17" s="66" t="s">
        <v>292</v>
      </c>
      <c r="B17" s="88" t="s">
        <v>325</v>
      </c>
      <c r="C17" s="89"/>
      <c r="D17" s="68">
        <v>1</v>
      </c>
      <c r="E17" s="347"/>
      <c r="F17" s="343">
        <f t="shared" si="0"/>
        <v>0</v>
      </c>
      <c r="H17" s="273"/>
      <c r="J17" s="274"/>
    </row>
    <row r="18" spans="1:10" ht="15">
      <c r="A18" s="66" t="s">
        <v>293</v>
      </c>
      <c r="B18" s="88" t="s">
        <v>326</v>
      </c>
      <c r="C18" s="89"/>
      <c r="D18" s="68">
        <v>1</v>
      </c>
      <c r="E18" s="347"/>
      <c r="F18" s="343">
        <f t="shared" si="0"/>
        <v>0</v>
      </c>
      <c r="H18" s="273"/>
      <c r="J18" s="274"/>
    </row>
    <row r="19" spans="1:10" ht="15">
      <c r="A19" s="66" t="s">
        <v>340</v>
      </c>
      <c r="B19" s="88" t="s">
        <v>327</v>
      </c>
      <c r="C19" s="89"/>
      <c r="D19" s="68">
        <v>1</v>
      </c>
      <c r="E19" s="347"/>
      <c r="F19" s="343">
        <f t="shared" si="0"/>
        <v>0</v>
      </c>
      <c r="H19" s="273"/>
      <c r="J19" s="274"/>
    </row>
    <row r="20" spans="1:10" ht="15">
      <c r="A20" s="66" t="s">
        <v>341</v>
      </c>
      <c r="B20" s="88" t="s">
        <v>328</v>
      </c>
      <c r="C20" s="89"/>
      <c r="D20" s="68">
        <v>1</v>
      </c>
      <c r="E20" s="347"/>
      <c r="F20" s="343">
        <f t="shared" si="0"/>
        <v>0</v>
      </c>
      <c r="H20" s="273"/>
      <c r="J20" s="274"/>
    </row>
    <row r="21" spans="1:10" ht="15">
      <c r="A21" s="66" t="s">
        <v>343</v>
      </c>
      <c r="B21" s="88" t="s">
        <v>329</v>
      </c>
      <c r="C21" s="89"/>
      <c r="D21" s="68">
        <v>1</v>
      </c>
      <c r="E21" s="347"/>
      <c r="F21" s="343">
        <f t="shared" si="0"/>
        <v>0</v>
      </c>
      <c r="H21" s="273"/>
      <c r="J21" s="274"/>
    </row>
    <row r="22" spans="1:10" ht="15">
      <c r="A22" s="66" t="s">
        <v>344</v>
      </c>
      <c r="B22" s="88" t="s">
        <v>68</v>
      </c>
      <c r="C22" s="89"/>
      <c r="D22" s="68">
        <v>1</v>
      </c>
      <c r="E22" s="347"/>
      <c r="F22" s="343">
        <f t="shared" si="0"/>
        <v>0</v>
      </c>
      <c r="H22" s="273"/>
      <c r="J22" s="274"/>
    </row>
    <row r="23" spans="1:10" ht="15">
      <c r="A23" s="66" t="s">
        <v>345</v>
      </c>
      <c r="B23" s="88" t="s">
        <v>330</v>
      </c>
      <c r="C23" s="89"/>
      <c r="D23" s="68">
        <v>1</v>
      </c>
      <c r="E23" s="347"/>
      <c r="F23" s="343">
        <f t="shared" si="0"/>
        <v>0</v>
      </c>
      <c r="H23" s="273"/>
      <c r="J23" s="274"/>
    </row>
    <row r="24" spans="1:10" ht="15">
      <c r="A24" s="66" t="s">
        <v>346</v>
      </c>
      <c r="B24" s="88" t="s">
        <v>48</v>
      </c>
      <c r="C24" s="89"/>
      <c r="D24" s="68">
        <v>1</v>
      </c>
      <c r="E24" s="347"/>
      <c r="F24" s="343">
        <f t="shared" si="0"/>
        <v>0</v>
      </c>
      <c r="H24" s="273"/>
      <c r="J24" s="274"/>
    </row>
    <row r="25" spans="1:10" ht="15">
      <c r="A25" s="66" t="s">
        <v>347</v>
      </c>
      <c r="B25" s="88" t="s">
        <v>331</v>
      </c>
      <c r="C25" s="89"/>
      <c r="D25" s="68">
        <v>1</v>
      </c>
      <c r="E25" s="347"/>
      <c r="F25" s="343">
        <f t="shared" si="0"/>
        <v>0</v>
      </c>
      <c r="H25" s="273"/>
      <c r="J25" s="274"/>
    </row>
    <row r="26" spans="1:10" ht="15">
      <c r="A26" s="66" t="s">
        <v>348</v>
      </c>
      <c r="B26" s="88" t="s">
        <v>50</v>
      </c>
      <c r="C26" s="89"/>
      <c r="D26" s="68">
        <v>1</v>
      </c>
      <c r="E26" s="347"/>
      <c r="F26" s="343">
        <f t="shared" si="0"/>
        <v>0</v>
      </c>
      <c r="H26" s="273"/>
      <c r="J26" s="274"/>
    </row>
    <row r="27" spans="1:10" ht="15">
      <c r="A27" s="66" t="s">
        <v>349</v>
      </c>
      <c r="B27" s="88" t="s">
        <v>51</v>
      </c>
      <c r="C27" s="89"/>
      <c r="D27" s="68">
        <v>3</v>
      </c>
      <c r="E27" s="347"/>
      <c r="F27" s="343">
        <f t="shared" si="0"/>
        <v>0</v>
      </c>
      <c r="H27" s="273"/>
      <c r="J27" s="274"/>
    </row>
    <row r="28" spans="1:10" ht="15">
      <c r="A28" s="66" t="s">
        <v>351</v>
      </c>
      <c r="B28" s="88" t="s">
        <v>332</v>
      </c>
      <c r="C28" s="89"/>
      <c r="D28" s="68">
        <v>1</v>
      </c>
      <c r="E28" s="347"/>
      <c r="F28" s="343">
        <f t="shared" si="0"/>
        <v>0</v>
      </c>
      <c r="H28" s="273"/>
      <c r="J28" s="274"/>
    </row>
    <row r="29" spans="1:10" ht="15">
      <c r="A29" s="66"/>
      <c r="B29" s="88"/>
      <c r="C29" s="89"/>
      <c r="D29" s="68"/>
      <c r="E29" s="347"/>
      <c r="F29" s="343"/>
      <c r="H29" s="273"/>
      <c r="J29" s="274"/>
    </row>
    <row r="30" spans="1:10" ht="18">
      <c r="A30" s="121" t="s">
        <v>640</v>
      </c>
      <c r="B30" s="95" t="s">
        <v>52</v>
      </c>
      <c r="C30" s="96"/>
      <c r="D30" s="97"/>
      <c r="E30" s="352"/>
      <c r="F30" s="350"/>
      <c r="H30" s="273"/>
      <c r="J30" s="274"/>
    </row>
    <row r="31" spans="1:10" ht="15">
      <c r="A31" s="66"/>
      <c r="B31" s="88"/>
      <c r="C31" s="89"/>
      <c r="D31" s="68"/>
      <c r="E31" s="347"/>
      <c r="F31" s="343"/>
      <c r="H31" s="273"/>
      <c r="J31" s="274"/>
    </row>
    <row r="32" spans="1:10" ht="15">
      <c r="A32" s="66" t="s">
        <v>641</v>
      </c>
      <c r="B32" s="88" t="s">
        <v>53</v>
      </c>
      <c r="C32" s="89"/>
      <c r="D32" s="68">
        <v>1</v>
      </c>
      <c r="E32" s="347"/>
      <c r="F32" s="343">
        <f t="shared" ref="F32:F39" si="1">E32*D32</f>
        <v>0</v>
      </c>
      <c r="H32" s="273"/>
      <c r="J32" s="274"/>
    </row>
    <row r="33" spans="1:10" ht="15">
      <c r="A33" s="66" t="s">
        <v>642</v>
      </c>
      <c r="B33" s="88" t="s">
        <v>54</v>
      </c>
      <c r="C33" s="89"/>
      <c r="D33" s="68">
        <v>1</v>
      </c>
      <c r="E33" s="347"/>
      <c r="F33" s="343">
        <f t="shared" si="1"/>
        <v>0</v>
      </c>
      <c r="H33" s="273"/>
      <c r="J33" s="274"/>
    </row>
    <row r="34" spans="1:10" ht="15">
      <c r="A34" s="66" t="s">
        <v>643</v>
      </c>
      <c r="B34" s="88" t="s">
        <v>55</v>
      </c>
      <c r="C34" s="89"/>
      <c r="D34" s="68">
        <v>1</v>
      </c>
      <c r="E34" s="347"/>
      <c r="F34" s="343">
        <f t="shared" si="1"/>
        <v>0</v>
      </c>
      <c r="H34" s="273"/>
      <c r="J34" s="274"/>
    </row>
    <row r="35" spans="1:10" ht="15">
      <c r="A35" s="66" t="s">
        <v>644</v>
      </c>
      <c r="B35" s="88" t="s">
        <v>56</v>
      </c>
      <c r="C35" s="89"/>
      <c r="D35" s="68">
        <v>2</v>
      </c>
      <c r="E35" s="347"/>
      <c r="F35" s="343">
        <f t="shared" si="1"/>
        <v>0</v>
      </c>
      <c r="H35" s="273"/>
      <c r="J35" s="274"/>
    </row>
    <row r="36" spans="1:10" ht="15">
      <c r="A36" s="66" t="s">
        <v>645</v>
      </c>
      <c r="B36" s="88" t="s">
        <v>57</v>
      </c>
      <c r="C36" s="89"/>
      <c r="D36" s="68">
        <v>1</v>
      </c>
      <c r="E36" s="347"/>
      <c r="F36" s="343">
        <f t="shared" si="1"/>
        <v>0</v>
      </c>
      <c r="H36" s="273"/>
      <c r="J36" s="274"/>
    </row>
    <row r="37" spans="1:10" ht="15">
      <c r="A37" s="66" t="s">
        <v>646</v>
      </c>
      <c r="B37" s="88" t="s">
        <v>58</v>
      </c>
      <c r="C37" s="89"/>
      <c r="D37" s="68">
        <v>2</v>
      </c>
      <c r="E37" s="347"/>
      <c r="F37" s="343">
        <f t="shared" si="1"/>
        <v>0</v>
      </c>
      <c r="H37" s="273"/>
      <c r="J37" s="274"/>
    </row>
    <row r="38" spans="1:10" ht="15">
      <c r="A38" s="66" t="s">
        <v>647</v>
      </c>
      <c r="B38" s="88" t="s">
        <v>59</v>
      </c>
      <c r="C38" s="89"/>
      <c r="D38" s="68">
        <v>3</v>
      </c>
      <c r="E38" s="347"/>
      <c r="F38" s="343">
        <f t="shared" si="1"/>
        <v>0</v>
      </c>
      <c r="H38" s="273"/>
      <c r="J38" s="274"/>
    </row>
    <row r="39" spans="1:10" ht="15">
      <c r="A39" s="66" t="s">
        <v>648</v>
      </c>
      <c r="B39" s="88" t="s">
        <v>332</v>
      </c>
      <c r="C39" s="89"/>
      <c r="D39" s="68">
        <v>1</v>
      </c>
      <c r="E39" s="347"/>
      <c r="F39" s="343">
        <f t="shared" si="1"/>
        <v>0</v>
      </c>
      <c r="H39" s="273"/>
      <c r="J39" s="274"/>
    </row>
    <row r="40" spans="1:10" ht="15">
      <c r="A40" s="66"/>
      <c r="B40" s="88"/>
      <c r="C40" s="89"/>
      <c r="D40" s="68"/>
      <c r="E40" s="347"/>
      <c r="F40" s="343"/>
      <c r="H40" s="273"/>
      <c r="J40" s="274"/>
    </row>
    <row r="41" spans="1:10" ht="18">
      <c r="A41" s="121" t="s">
        <v>649</v>
      </c>
      <c r="B41" s="95" t="s">
        <v>75</v>
      </c>
      <c r="C41" s="96"/>
      <c r="D41" s="97"/>
      <c r="E41" s="352"/>
      <c r="F41" s="350"/>
      <c r="H41" s="273"/>
      <c r="J41" s="274"/>
    </row>
    <row r="42" spans="1:10" ht="15">
      <c r="A42" s="66"/>
      <c r="B42" s="88"/>
      <c r="C42" s="89"/>
      <c r="D42" s="68"/>
      <c r="E42" s="347"/>
      <c r="F42" s="343"/>
      <c r="H42" s="273"/>
      <c r="J42" s="274"/>
    </row>
    <row r="43" spans="1:10" ht="15">
      <c r="A43" s="66" t="s">
        <v>650</v>
      </c>
      <c r="B43" s="88" t="s">
        <v>76</v>
      </c>
      <c r="C43" s="89"/>
      <c r="D43" s="68">
        <v>3</v>
      </c>
      <c r="E43" s="347"/>
      <c r="F43" s="343">
        <f t="shared" ref="F43:F57" si="2">E43*D43</f>
        <v>0</v>
      </c>
      <c r="H43" s="273"/>
      <c r="J43" s="274"/>
    </row>
    <row r="44" spans="1:10" ht="15">
      <c r="A44" s="66" t="s">
        <v>651</v>
      </c>
      <c r="B44" s="88" t="s">
        <v>77</v>
      </c>
      <c r="C44" s="89"/>
      <c r="D44" s="68">
        <v>3</v>
      </c>
      <c r="E44" s="347"/>
      <c r="F44" s="343">
        <f t="shared" si="2"/>
        <v>0</v>
      </c>
      <c r="H44" s="273"/>
      <c r="J44" s="274"/>
    </row>
    <row r="45" spans="1:10" ht="15">
      <c r="A45" s="66" t="s">
        <v>652</v>
      </c>
      <c r="B45" s="88" t="s">
        <v>339</v>
      </c>
      <c r="C45" s="89"/>
      <c r="D45" s="68">
        <v>3</v>
      </c>
      <c r="E45" s="347"/>
      <c r="F45" s="343">
        <f t="shared" si="2"/>
        <v>0</v>
      </c>
      <c r="H45" s="273"/>
      <c r="J45" s="274"/>
    </row>
    <row r="46" spans="1:10" ht="15">
      <c r="A46" s="66" t="s">
        <v>653</v>
      </c>
      <c r="B46" s="88" t="s">
        <v>57</v>
      </c>
      <c r="C46" s="89"/>
      <c r="D46" s="68">
        <v>3</v>
      </c>
      <c r="E46" s="347"/>
      <c r="F46" s="343">
        <f t="shared" si="2"/>
        <v>0</v>
      </c>
      <c r="H46" s="273"/>
      <c r="J46" s="274"/>
    </row>
    <row r="47" spans="1:10" ht="15">
      <c r="A47" s="66" t="s">
        <v>654</v>
      </c>
      <c r="B47" s="88" t="s">
        <v>65</v>
      </c>
      <c r="C47" s="89"/>
      <c r="D47" s="68">
        <v>4</v>
      </c>
      <c r="E47" s="347"/>
      <c r="F47" s="343">
        <f t="shared" si="2"/>
        <v>0</v>
      </c>
      <c r="H47" s="273"/>
      <c r="J47" s="274"/>
    </row>
    <row r="48" spans="1:10" ht="15">
      <c r="A48" s="66" t="s">
        <v>655</v>
      </c>
      <c r="B48" s="88" t="s">
        <v>342</v>
      </c>
      <c r="C48" s="89"/>
      <c r="D48" s="68">
        <v>3</v>
      </c>
      <c r="E48" s="347"/>
      <c r="F48" s="343">
        <f t="shared" si="2"/>
        <v>0</v>
      </c>
      <c r="H48" s="273"/>
      <c r="J48" s="274"/>
    </row>
    <row r="49" spans="1:10" ht="15">
      <c r="A49" s="66" t="s">
        <v>656</v>
      </c>
      <c r="B49" s="88" t="s">
        <v>67</v>
      </c>
      <c r="C49" s="89"/>
      <c r="D49" s="68">
        <v>3</v>
      </c>
      <c r="E49" s="347"/>
      <c r="F49" s="343">
        <f t="shared" si="2"/>
        <v>0</v>
      </c>
      <c r="H49" s="273"/>
      <c r="J49" s="274"/>
    </row>
    <row r="50" spans="1:10" ht="15">
      <c r="A50" s="66" t="s">
        <v>657</v>
      </c>
      <c r="B50" s="88" t="s">
        <v>68</v>
      </c>
      <c r="C50" s="89"/>
      <c r="D50" s="68">
        <v>15</v>
      </c>
      <c r="E50" s="347"/>
      <c r="F50" s="343">
        <f t="shared" si="2"/>
        <v>0</v>
      </c>
      <c r="H50" s="273"/>
      <c r="J50" s="274"/>
    </row>
    <row r="51" spans="1:10" ht="15">
      <c r="A51" s="66" t="s">
        <v>658</v>
      </c>
      <c r="B51" s="88" t="s">
        <v>69</v>
      </c>
      <c r="C51" s="89"/>
      <c r="D51" s="68">
        <v>15</v>
      </c>
      <c r="E51" s="347"/>
      <c r="F51" s="343">
        <f t="shared" si="2"/>
        <v>0</v>
      </c>
      <c r="H51" s="273"/>
      <c r="J51" s="274"/>
    </row>
    <row r="52" spans="1:10" ht="15">
      <c r="A52" s="66" t="s">
        <v>659</v>
      </c>
      <c r="B52" s="88" t="s">
        <v>59</v>
      </c>
      <c r="C52" s="89"/>
      <c r="D52" s="68">
        <v>3</v>
      </c>
      <c r="E52" s="347"/>
      <c r="F52" s="343">
        <f t="shared" si="2"/>
        <v>0</v>
      </c>
      <c r="H52" s="273"/>
      <c r="J52" s="274"/>
    </row>
    <row r="53" spans="1:10" ht="15">
      <c r="A53" s="66" t="s">
        <v>660</v>
      </c>
      <c r="B53" s="88" t="s">
        <v>71</v>
      </c>
      <c r="C53" s="89"/>
      <c r="D53" s="68">
        <v>3</v>
      </c>
      <c r="E53" s="347"/>
      <c r="F53" s="343">
        <f t="shared" si="2"/>
        <v>0</v>
      </c>
      <c r="H53" s="273"/>
      <c r="J53" s="274"/>
    </row>
    <row r="54" spans="1:10" ht="15">
      <c r="A54" s="66" t="s">
        <v>661</v>
      </c>
      <c r="B54" s="88" t="s">
        <v>70</v>
      </c>
      <c r="C54" s="89"/>
      <c r="D54" s="68">
        <v>3</v>
      </c>
      <c r="E54" s="347"/>
      <c r="F54" s="343">
        <f t="shared" si="2"/>
        <v>0</v>
      </c>
      <c r="H54" s="273"/>
      <c r="J54" s="274"/>
    </row>
    <row r="55" spans="1:10" ht="15">
      <c r="A55" s="66" t="s">
        <v>662</v>
      </c>
      <c r="B55" s="88" t="s">
        <v>350</v>
      </c>
      <c r="C55" s="89"/>
      <c r="D55" s="68">
        <v>3</v>
      </c>
      <c r="E55" s="347"/>
      <c r="F55" s="343">
        <f t="shared" si="2"/>
        <v>0</v>
      </c>
      <c r="H55" s="273"/>
      <c r="J55" s="274"/>
    </row>
    <row r="56" spans="1:10" ht="15">
      <c r="A56" s="66" t="s">
        <v>663</v>
      </c>
      <c r="B56" s="88" t="s">
        <v>352</v>
      </c>
      <c r="C56" s="89"/>
      <c r="D56" s="68">
        <v>3</v>
      </c>
      <c r="E56" s="347"/>
      <c r="F56" s="343">
        <f t="shared" si="2"/>
        <v>0</v>
      </c>
      <c r="H56" s="273"/>
      <c r="J56" s="274"/>
    </row>
    <row r="57" spans="1:10" ht="15">
      <c r="A57" s="66" t="s">
        <v>664</v>
      </c>
      <c r="B57" s="88" t="s">
        <v>353</v>
      </c>
      <c r="C57" s="89"/>
      <c r="D57" s="68">
        <v>1</v>
      </c>
      <c r="E57" s="347"/>
      <c r="F57" s="343">
        <f t="shared" si="2"/>
        <v>0</v>
      </c>
      <c r="H57" s="273"/>
      <c r="J57" s="274"/>
    </row>
    <row r="58" spans="1:10" ht="15">
      <c r="A58" s="66"/>
      <c r="B58" s="88"/>
      <c r="C58" s="89"/>
      <c r="D58" s="68"/>
      <c r="E58" s="347"/>
      <c r="F58" s="343"/>
      <c r="H58" s="273"/>
      <c r="J58" s="274"/>
    </row>
    <row r="59" spans="1:10" ht="18">
      <c r="A59" s="121" t="s">
        <v>665</v>
      </c>
      <c r="B59" s="95" t="s">
        <v>80</v>
      </c>
      <c r="C59" s="96"/>
      <c r="D59" s="97"/>
      <c r="E59" s="352"/>
      <c r="F59" s="350"/>
      <c r="H59" s="273"/>
      <c r="J59" s="274"/>
    </row>
    <row r="60" spans="1:10" ht="15">
      <c r="A60" s="66"/>
      <c r="B60" s="88"/>
      <c r="C60" s="89"/>
      <c r="D60" s="68"/>
      <c r="E60" s="347"/>
      <c r="F60" s="343"/>
      <c r="H60" s="273"/>
      <c r="J60" s="274"/>
    </row>
    <row r="61" spans="1:10" ht="15">
      <c r="A61" s="66" t="s">
        <v>666</v>
      </c>
      <c r="B61" s="88" t="s">
        <v>81</v>
      </c>
      <c r="C61" s="89"/>
      <c r="D61" s="68">
        <v>3</v>
      </c>
      <c r="E61" s="347"/>
      <c r="F61" s="343">
        <f t="shared" ref="F61:F63" si="3">E61*D61</f>
        <v>0</v>
      </c>
      <c r="H61" s="273"/>
      <c r="J61" s="274"/>
    </row>
    <row r="62" spans="1:10" ht="15">
      <c r="A62" s="66" t="s">
        <v>667</v>
      </c>
      <c r="B62" s="88" t="s">
        <v>354</v>
      </c>
      <c r="C62" s="89"/>
      <c r="D62" s="68">
        <v>95</v>
      </c>
      <c r="E62" s="347"/>
      <c r="F62" s="343">
        <f t="shared" si="3"/>
        <v>0</v>
      </c>
      <c r="H62" s="273"/>
      <c r="J62" s="274"/>
    </row>
    <row r="63" spans="1:10" ht="15">
      <c r="A63" s="66" t="s">
        <v>668</v>
      </c>
      <c r="B63" s="88" t="s">
        <v>82</v>
      </c>
      <c r="C63" s="89"/>
      <c r="D63" s="68">
        <v>1</v>
      </c>
      <c r="E63" s="347"/>
      <c r="F63" s="343">
        <f t="shared" si="3"/>
        <v>0</v>
      </c>
      <c r="H63" s="273"/>
      <c r="J63" s="274"/>
    </row>
    <row r="64" spans="1:10" ht="15">
      <c r="A64" s="66"/>
      <c r="B64" s="88"/>
      <c r="C64" s="89"/>
      <c r="D64" s="68"/>
      <c r="E64" s="347"/>
      <c r="F64" s="343"/>
      <c r="H64" s="273"/>
      <c r="J64" s="274"/>
    </row>
    <row r="65" spans="1:10" ht="15">
      <c r="A65" s="66"/>
      <c r="B65" s="88"/>
      <c r="C65" s="89"/>
      <c r="D65" s="68"/>
      <c r="E65" s="347"/>
      <c r="F65" s="343"/>
      <c r="H65" s="273"/>
      <c r="J65" s="274"/>
    </row>
    <row r="66" spans="1:10" ht="15">
      <c r="A66" s="66"/>
      <c r="B66" s="88"/>
      <c r="C66" s="89"/>
      <c r="D66" s="68"/>
      <c r="E66" s="347"/>
      <c r="F66" s="343"/>
      <c r="H66" s="273"/>
      <c r="J66" s="274"/>
    </row>
    <row r="67" spans="1:10" ht="15">
      <c r="A67" s="66"/>
      <c r="B67" s="88"/>
      <c r="C67" s="89"/>
      <c r="D67" s="68"/>
      <c r="E67" s="347"/>
      <c r="F67" s="343"/>
      <c r="H67" s="273"/>
      <c r="J67" s="274"/>
    </row>
    <row r="68" spans="1:10" ht="15" thickBot="1">
      <c r="A68" s="66"/>
      <c r="B68" s="88"/>
      <c r="C68" s="89"/>
      <c r="D68" s="68"/>
      <c r="E68" s="347"/>
      <c r="F68" s="343"/>
    </row>
    <row r="69" spans="1:10" ht="18.75" thickBot="1">
      <c r="A69" s="479">
        <f>+'Vrede MCC 2'!A72:F72</f>
        <v>13</v>
      </c>
      <c r="B69" s="485"/>
      <c r="C69" s="485"/>
      <c r="D69" s="485"/>
      <c r="E69" s="485"/>
      <c r="F69" s="365">
        <f>SUM(F13:F68)</f>
        <v>0</v>
      </c>
    </row>
    <row r="70" spans="1:10" ht="13.5" thickBot="1"/>
    <row r="71" spans="1:10" ht="18.75" thickBot="1">
      <c r="A71" s="466">
        <f>+'Vrede BP'!A55:F55+1</f>
        <v>12</v>
      </c>
      <c r="B71" s="467"/>
      <c r="C71" s="467"/>
      <c r="D71" s="467"/>
      <c r="E71" s="467"/>
      <c r="F71" s="468"/>
    </row>
    <row r="72" spans="1:10" ht="15">
      <c r="A72" s="240"/>
      <c r="B72" s="240"/>
      <c r="C72" s="240"/>
      <c r="D72" s="240"/>
      <c r="E72" s="240"/>
      <c r="F72" s="240"/>
    </row>
    <row r="73" spans="1:10" ht="15">
      <c r="A73" s="178"/>
      <c r="B73" s="178"/>
      <c r="C73" s="178"/>
      <c r="D73" s="178"/>
      <c r="E73" s="178"/>
      <c r="F73" s="178"/>
    </row>
    <row r="74" spans="1:10" ht="15">
      <c r="A74" s="178"/>
      <c r="B74" s="178"/>
      <c r="C74" s="178"/>
      <c r="D74" s="178"/>
      <c r="E74" s="178"/>
      <c r="F74" s="178"/>
    </row>
    <row r="75" spans="1:10" ht="15">
      <c r="A75" s="178"/>
      <c r="B75" s="178"/>
      <c r="C75" s="178"/>
      <c r="D75" s="178"/>
      <c r="E75" s="178"/>
      <c r="F75" s="178"/>
    </row>
    <row r="76" spans="1:10">
      <c r="E76" s="195"/>
    </row>
  </sheetData>
  <sheetProtection algorithmName="SHA-512" hashValue="NX6xWOSDP/EhFZ2dG2B2oChmVfI++58Up4ar0TxbETg/YN8VI4nBr7drTueJSMoXGpj/mLT20ZPRJqqpbK4Vjg==" saltValue="CbdRb3Y1dNw7WDk4QP92nA==" spinCount="100000" sheet="1" objects="1" scenarios="1"/>
  <mergeCells count="6">
    <mergeCell ref="B5:B6"/>
    <mergeCell ref="C5:C6"/>
    <mergeCell ref="A69:E69"/>
    <mergeCell ref="A71:F71"/>
    <mergeCell ref="D5:D6"/>
    <mergeCell ref="F5:F6"/>
  </mergeCells>
  <phoneticPr fontId="72" type="noConversion"/>
  <pageMargins left="0.59055118110236227" right="0" top="0.39370078740157483" bottom="0" header="0" footer="0"/>
  <pageSetup paperSize="9" scale="70" orientation="portrait" r:id="rId1"/>
  <colBreaks count="1" manualBreakCount="1">
    <brk id="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100" zoomScaleSheetLayoutView="100" workbookViewId="0">
      <selection activeCell="K23" sqref="K23"/>
    </sheetView>
  </sheetViews>
  <sheetFormatPr defaultRowHeight="12.75"/>
  <cols>
    <col min="1" max="1" width="10.7109375" customWidth="1"/>
    <col min="2" max="2" width="76.85546875" customWidth="1"/>
    <col min="3" max="3" width="8.42578125" bestFit="1" customWidth="1"/>
    <col min="4" max="4" width="11" bestFit="1" customWidth="1"/>
    <col min="5" max="5" width="14.28515625" customWidth="1"/>
    <col min="6" max="6" width="15.5703125" customWidth="1"/>
    <col min="8" max="8" width="20.42578125" customWidth="1"/>
    <col min="9" max="9" width="9.5703125" customWidth="1"/>
    <col min="10" max="10" width="14.7109375" customWidth="1"/>
  </cols>
  <sheetData>
    <row r="1" spans="1:6" ht="20.25">
      <c r="A1" s="45" t="str">
        <f>Cover!A1</f>
        <v>Tender Number: 005/MKLM/2022/2023</v>
      </c>
      <c r="B1" s="184"/>
      <c r="C1" s="184"/>
      <c r="D1" s="184"/>
      <c r="E1" s="185" t="str">
        <f>Cover!G2</f>
        <v>Date:   June 2022</v>
      </c>
      <c r="F1" s="186"/>
    </row>
    <row r="2" spans="1:6" ht="25.5">
      <c r="A2" s="48" t="str">
        <f>Works!A1</f>
        <v>Moses Kotane Local Municipality</v>
      </c>
      <c r="B2" s="187"/>
      <c r="C2" s="187"/>
      <c r="D2" s="187"/>
      <c r="E2" s="188"/>
      <c r="F2" s="189"/>
    </row>
    <row r="3" spans="1:6" ht="15.75" thickBot="1">
      <c r="A3" s="51" t="str">
        <f>Cover!A3</f>
        <v>Upgrading of Madikwe Water Treatment Plant Phase 2 ( Vrede and Seshibitswe)</v>
      </c>
      <c r="B3" s="190"/>
      <c r="C3" s="190"/>
      <c r="D3" s="190"/>
      <c r="E3" s="191"/>
      <c r="F3" s="192"/>
    </row>
    <row r="4" spans="1:6" ht="15" thickBot="1">
      <c r="A4" s="312"/>
      <c r="B4" s="312"/>
      <c r="C4" s="312"/>
      <c r="D4" s="313"/>
      <c r="E4" s="314"/>
      <c r="F4" s="312"/>
    </row>
    <row r="5" spans="1:6" ht="13.5">
      <c r="A5" s="297" t="s">
        <v>5</v>
      </c>
      <c r="B5" s="483" t="s">
        <v>6</v>
      </c>
      <c r="C5" s="483" t="s">
        <v>7</v>
      </c>
      <c r="D5" s="484" t="s">
        <v>18</v>
      </c>
      <c r="E5" s="58" t="s">
        <v>8</v>
      </c>
      <c r="F5" s="486" t="s">
        <v>9</v>
      </c>
    </row>
    <row r="6" spans="1:6" ht="14.25" thickBot="1">
      <c r="A6" s="298" t="s">
        <v>12</v>
      </c>
      <c r="B6" s="470"/>
      <c r="C6" s="470"/>
      <c r="D6" s="472"/>
      <c r="E6" s="61" t="s">
        <v>617</v>
      </c>
      <c r="F6" s="487" t="s">
        <v>14</v>
      </c>
    </row>
    <row r="7" spans="1:6" ht="22.5">
      <c r="A7" s="193"/>
      <c r="B7" s="299" t="s">
        <v>717</v>
      </c>
      <c r="C7" s="315"/>
      <c r="D7" s="316"/>
      <c r="E7" s="317"/>
      <c r="F7" s="194"/>
    </row>
    <row r="8" spans="1:6" ht="21" thickBot="1">
      <c r="A8" s="193"/>
      <c r="B8" s="302" t="s">
        <v>418</v>
      </c>
      <c r="C8" s="315"/>
      <c r="D8" s="316"/>
      <c r="E8" s="317"/>
      <c r="F8" s="194"/>
    </row>
    <row r="9" spans="1:6" ht="18">
      <c r="A9" s="113">
        <f>+'Vrede MCC 1'!A71:F71</f>
        <v>12</v>
      </c>
      <c r="B9" s="114"/>
      <c r="C9" s="115"/>
      <c r="D9" s="114"/>
      <c r="E9" s="116"/>
      <c r="F9" s="118">
        <f>'Vrede MCC 1'!F69</f>
        <v>0</v>
      </c>
    </row>
    <row r="10" spans="1:6" ht="14.25">
      <c r="A10" s="66"/>
      <c r="B10" s="88"/>
      <c r="C10" s="89"/>
      <c r="D10" s="68"/>
      <c r="E10" s="93"/>
      <c r="F10" s="343"/>
    </row>
    <row r="11" spans="1:6" ht="18">
      <c r="A11" s="121" t="s">
        <v>669</v>
      </c>
      <c r="B11" s="95" t="s">
        <v>83</v>
      </c>
      <c r="C11" s="96"/>
      <c r="D11" s="97"/>
      <c r="E11" s="98"/>
      <c r="F11" s="350"/>
    </row>
    <row r="12" spans="1:6" ht="14.25">
      <c r="A12" s="66"/>
      <c r="B12" s="88"/>
      <c r="C12" s="89"/>
      <c r="D12" s="68"/>
      <c r="E12" s="93"/>
      <c r="F12" s="343"/>
    </row>
    <row r="13" spans="1:6" ht="14.25">
      <c r="A13" s="66" t="s">
        <v>670</v>
      </c>
      <c r="B13" s="88" t="s">
        <v>84</v>
      </c>
      <c r="C13" s="89"/>
      <c r="D13" s="68">
        <v>24</v>
      </c>
      <c r="E13" s="366"/>
      <c r="F13" s="343">
        <f>E13*D13</f>
        <v>0</v>
      </c>
    </row>
    <row r="14" spans="1:6" ht="14.25">
      <c r="A14" s="66" t="s">
        <v>671</v>
      </c>
      <c r="B14" s="88" t="s">
        <v>85</v>
      </c>
      <c r="C14" s="89"/>
      <c r="D14" s="68">
        <v>12</v>
      </c>
      <c r="E14" s="366"/>
      <c r="F14" s="343">
        <f t="shared" ref="F14:F16" si="0">E14*D14</f>
        <v>0</v>
      </c>
    </row>
    <row r="15" spans="1:6" ht="14.25">
      <c r="A15" s="66" t="s">
        <v>672</v>
      </c>
      <c r="B15" s="88" t="s">
        <v>86</v>
      </c>
      <c r="C15" s="89"/>
      <c r="D15" s="68">
        <v>25</v>
      </c>
      <c r="E15" s="366"/>
      <c r="F15" s="343">
        <f t="shared" si="0"/>
        <v>0</v>
      </c>
    </row>
    <row r="16" spans="1:6" ht="14.25">
      <c r="A16" s="66" t="s">
        <v>673</v>
      </c>
      <c r="B16" s="88" t="s">
        <v>87</v>
      </c>
      <c r="C16" s="89"/>
      <c r="D16" s="68">
        <v>32</v>
      </c>
      <c r="E16" s="366"/>
      <c r="F16" s="343">
        <f t="shared" si="0"/>
        <v>0</v>
      </c>
    </row>
    <row r="17" spans="1:10" ht="14.25">
      <c r="A17" s="66"/>
      <c r="B17" s="88"/>
      <c r="C17" s="89"/>
      <c r="D17" s="68"/>
      <c r="E17" s="366"/>
      <c r="F17" s="343"/>
    </row>
    <row r="18" spans="1:10" ht="18">
      <c r="A18" s="121" t="s">
        <v>674</v>
      </c>
      <c r="B18" s="95" t="s">
        <v>88</v>
      </c>
      <c r="C18" s="96"/>
      <c r="D18" s="97"/>
      <c r="E18" s="367"/>
      <c r="F18" s="350"/>
    </row>
    <row r="19" spans="1:10" ht="14.25">
      <c r="A19" s="66"/>
      <c r="B19" s="88"/>
      <c r="C19" s="89"/>
      <c r="D19" s="68"/>
      <c r="E19" s="366"/>
      <c r="F19" s="343"/>
    </row>
    <row r="20" spans="1:10" ht="14.25">
      <c r="A20" s="66" t="s">
        <v>675</v>
      </c>
      <c r="B20" s="88" t="s">
        <v>355</v>
      </c>
      <c r="C20" s="89"/>
      <c r="D20" s="68">
        <v>1</v>
      </c>
      <c r="E20" s="366"/>
      <c r="F20" s="343">
        <f t="shared" ref="F20:F26" si="1">E20*D20</f>
        <v>0</v>
      </c>
    </row>
    <row r="21" spans="1:10" ht="14.25">
      <c r="A21" s="66" t="s">
        <v>676</v>
      </c>
      <c r="B21" s="88" t="s">
        <v>356</v>
      </c>
      <c r="C21" s="89"/>
      <c r="D21" s="68">
        <v>1</v>
      </c>
      <c r="E21" s="366"/>
      <c r="F21" s="343">
        <f t="shared" si="1"/>
        <v>0</v>
      </c>
    </row>
    <row r="22" spans="1:10" ht="14.25">
      <c r="A22" s="66" t="s">
        <v>677</v>
      </c>
      <c r="B22" s="88" t="s">
        <v>357</v>
      </c>
      <c r="C22" s="89"/>
      <c r="D22" s="68">
        <v>1</v>
      </c>
      <c r="E22" s="366"/>
      <c r="F22" s="343">
        <f t="shared" si="1"/>
        <v>0</v>
      </c>
    </row>
    <row r="23" spans="1:10" ht="14.25">
      <c r="A23" s="66" t="s">
        <v>678</v>
      </c>
      <c r="B23" s="88" t="s">
        <v>358</v>
      </c>
      <c r="C23" s="89"/>
      <c r="D23" s="68">
        <v>1</v>
      </c>
      <c r="E23" s="366"/>
      <c r="F23" s="343">
        <f t="shared" si="1"/>
        <v>0</v>
      </c>
    </row>
    <row r="24" spans="1:10" ht="14.25">
      <c r="A24" s="66" t="s">
        <v>679</v>
      </c>
      <c r="B24" s="88" t="s">
        <v>91</v>
      </c>
      <c r="C24" s="89"/>
      <c r="D24" s="68">
        <v>1</v>
      </c>
      <c r="E24" s="366"/>
      <c r="F24" s="343">
        <f t="shared" si="1"/>
        <v>0</v>
      </c>
    </row>
    <row r="25" spans="1:10" ht="14.25">
      <c r="A25" s="66" t="s">
        <v>680</v>
      </c>
      <c r="B25" s="88" t="s">
        <v>92</v>
      </c>
      <c r="C25" s="89"/>
      <c r="D25" s="68">
        <v>1</v>
      </c>
      <c r="E25" s="366"/>
      <c r="F25" s="343">
        <f t="shared" si="1"/>
        <v>0</v>
      </c>
    </row>
    <row r="26" spans="1:10" ht="14.25">
      <c r="A26" s="66" t="s">
        <v>681</v>
      </c>
      <c r="B26" s="88" t="s">
        <v>359</v>
      </c>
      <c r="C26" s="89"/>
      <c r="D26" s="68">
        <v>1</v>
      </c>
      <c r="E26" s="366"/>
      <c r="F26" s="343">
        <f t="shared" si="1"/>
        <v>0</v>
      </c>
    </row>
    <row r="27" spans="1:10" ht="14.25">
      <c r="A27" s="66"/>
      <c r="B27" s="88"/>
      <c r="C27" s="89"/>
      <c r="D27" s="68"/>
      <c r="E27" s="366"/>
      <c r="F27" s="343"/>
    </row>
    <row r="28" spans="1:10" ht="14.25">
      <c r="A28" s="66"/>
      <c r="B28" s="88"/>
      <c r="C28" s="89"/>
      <c r="D28" s="68"/>
      <c r="E28" s="366"/>
      <c r="F28" s="343"/>
    </row>
    <row r="29" spans="1:10" ht="14.25">
      <c r="A29" s="66"/>
      <c r="B29" s="88"/>
      <c r="C29" s="89"/>
      <c r="D29" s="68"/>
      <c r="E29" s="366"/>
      <c r="F29" s="343"/>
    </row>
    <row r="30" spans="1:10" ht="15">
      <c r="A30" s="66"/>
      <c r="B30" s="88"/>
      <c r="C30" s="89"/>
      <c r="D30" s="68"/>
      <c r="E30" s="366"/>
      <c r="F30" s="343"/>
      <c r="H30" s="273"/>
      <c r="I30" s="242"/>
      <c r="J30" s="274"/>
    </row>
    <row r="31" spans="1:10" ht="15">
      <c r="A31" s="66"/>
      <c r="B31" s="88"/>
      <c r="C31" s="89"/>
      <c r="D31" s="68"/>
      <c r="E31" s="366"/>
      <c r="F31" s="343"/>
      <c r="H31" s="273"/>
      <c r="I31" s="242"/>
      <c r="J31" s="274"/>
    </row>
    <row r="32" spans="1:10" ht="15">
      <c r="A32" s="66"/>
      <c r="B32" s="88"/>
      <c r="C32" s="89"/>
      <c r="D32" s="68"/>
      <c r="E32" s="366"/>
      <c r="F32" s="343"/>
      <c r="H32" s="273"/>
      <c r="I32" s="242"/>
      <c r="J32" s="274"/>
    </row>
    <row r="33" spans="1:10" ht="15">
      <c r="A33" s="66"/>
      <c r="B33" s="88"/>
      <c r="C33" s="89"/>
      <c r="D33" s="68"/>
      <c r="E33" s="366"/>
      <c r="F33" s="343"/>
      <c r="H33" s="273"/>
      <c r="I33" s="242"/>
      <c r="J33" s="274"/>
    </row>
    <row r="34" spans="1:10" ht="15">
      <c r="A34" s="66"/>
      <c r="B34" s="88"/>
      <c r="C34" s="89"/>
      <c r="D34" s="68"/>
      <c r="E34" s="366"/>
      <c r="F34" s="343"/>
      <c r="H34" s="273"/>
      <c r="I34" s="242"/>
      <c r="J34" s="274"/>
    </row>
    <row r="35" spans="1:10" ht="15">
      <c r="A35" s="66"/>
      <c r="B35" s="88"/>
      <c r="C35" s="89"/>
      <c r="D35" s="68"/>
      <c r="E35" s="366"/>
      <c r="F35" s="343"/>
      <c r="H35" s="273"/>
      <c r="I35" s="242"/>
      <c r="J35" s="274"/>
    </row>
    <row r="36" spans="1:10" ht="15">
      <c r="A36" s="66"/>
      <c r="B36" s="88"/>
      <c r="C36" s="89"/>
      <c r="D36" s="68"/>
      <c r="E36" s="366"/>
      <c r="F36" s="343"/>
      <c r="H36" s="273"/>
      <c r="I36" s="242"/>
      <c r="J36" s="274"/>
    </row>
    <row r="37" spans="1:10" ht="15">
      <c r="A37" s="66"/>
      <c r="B37" s="88"/>
      <c r="C37" s="89"/>
      <c r="D37" s="68"/>
      <c r="E37" s="366"/>
      <c r="F37" s="343"/>
      <c r="H37" s="273"/>
      <c r="I37" s="242"/>
      <c r="J37" s="274"/>
    </row>
    <row r="38" spans="1:10" ht="15">
      <c r="A38" s="66"/>
      <c r="B38" s="88"/>
      <c r="C38" s="89"/>
      <c r="D38" s="68"/>
      <c r="E38" s="366"/>
      <c r="F38" s="343"/>
      <c r="H38" s="273"/>
      <c r="I38" s="242"/>
      <c r="J38" s="274"/>
    </row>
    <row r="39" spans="1:10" ht="15">
      <c r="A39" s="66"/>
      <c r="B39" s="88"/>
      <c r="C39" s="89"/>
      <c r="D39" s="68"/>
      <c r="E39" s="366"/>
      <c r="F39" s="343"/>
      <c r="H39" s="273"/>
      <c r="I39" s="242"/>
      <c r="J39" s="274"/>
    </row>
    <row r="40" spans="1:10" ht="15">
      <c r="A40" s="66"/>
      <c r="B40" s="88"/>
      <c r="C40" s="89"/>
      <c r="D40" s="68"/>
      <c r="E40" s="366"/>
      <c r="F40" s="343"/>
      <c r="H40" s="273"/>
      <c r="I40" s="242"/>
      <c r="J40" s="274"/>
    </row>
    <row r="41" spans="1:10" ht="15">
      <c r="A41" s="66"/>
      <c r="B41" s="88"/>
      <c r="C41" s="89"/>
      <c r="D41" s="68"/>
      <c r="E41" s="366"/>
      <c r="F41" s="343"/>
      <c r="H41" s="273"/>
      <c r="I41" s="242"/>
      <c r="J41" s="274"/>
    </row>
    <row r="42" spans="1:10" ht="15">
      <c r="A42" s="66"/>
      <c r="B42" s="88"/>
      <c r="C42" s="89"/>
      <c r="D42" s="68"/>
      <c r="E42" s="366"/>
      <c r="F42" s="343"/>
      <c r="H42" s="273"/>
      <c r="I42" s="242"/>
      <c r="J42" s="274"/>
    </row>
    <row r="43" spans="1:10" ht="15">
      <c r="A43" s="66"/>
      <c r="B43" s="88"/>
      <c r="C43" s="89"/>
      <c r="D43" s="68"/>
      <c r="E43" s="366"/>
      <c r="F43" s="343"/>
      <c r="H43" s="273"/>
      <c r="I43" s="242"/>
      <c r="J43" s="274"/>
    </row>
    <row r="44" spans="1:10" ht="15">
      <c r="A44" s="66"/>
      <c r="B44" s="88"/>
      <c r="C44" s="89"/>
      <c r="D44" s="68"/>
      <c r="E44" s="366"/>
      <c r="F44" s="343"/>
      <c r="H44" s="273"/>
      <c r="I44" s="242"/>
      <c r="J44" s="274"/>
    </row>
    <row r="45" spans="1:10" ht="15">
      <c r="A45" s="66"/>
      <c r="B45" s="88"/>
      <c r="C45" s="89"/>
      <c r="D45" s="68"/>
      <c r="E45" s="366"/>
      <c r="F45" s="343"/>
      <c r="H45" s="273"/>
      <c r="I45" s="242"/>
      <c r="J45" s="274"/>
    </row>
    <row r="46" spans="1:10" ht="15">
      <c r="A46" s="66"/>
      <c r="B46" s="88"/>
      <c r="C46" s="89"/>
      <c r="D46" s="68"/>
      <c r="E46" s="366"/>
      <c r="F46" s="343"/>
      <c r="H46" s="273"/>
      <c r="I46" s="242"/>
      <c r="J46" s="274"/>
    </row>
    <row r="47" spans="1:10" ht="15">
      <c r="A47" s="66"/>
      <c r="B47" s="88"/>
      <c r="C47" s="89"/>
      <c r="D47" s="68"/>
      <c r="E47" s="366"/>
      <c r="F47" s="343"/>
      <c r="H47" s="273"/>
      <c r="I47" s="242"/>
      <c r="J47" s="274"/>
    </row>
    <row r="48" spans="1:10" ht="15">
      <c r="A48" s="66"/>
      <c r="B48" s="88"/>
      <c r="C48" s="89"/>
      <c r="D48" s="68"/>
      <c r="E48" s="366"/>
      <c r="F48" s="343"/>
      <c r="H48" s="273"/>
      <c r="I48" s="242"/>
      <c r="J48" s="274"/>
    </row>
    <row r="49" spans="1:10" ht="15">
      <c r="A49" s="66"/>
      <c r="B49" s="88"/>
      <c r="C49" s="89"/>
      <c r="D49" s="68"/>
      <c r="E49" s="366"/>
      <c r="F49" s="343"/>
      <c r="H49" s="273"/>
      <c r="I49" s="242"/>
      <c r="J49" s="274"/>
    </row>
    <row r="50" spans="1:10" ht="15">
      <c r="A50" s="66"/>
      <c r="B50" s="88"/>
      <c r="C50" s="89"/>
      <c r="D50" s="68"/>
      <c r="E50" s="366"/>
      <c r="F50" s="343"/>
      <c r="H50" s="273"/>
      <c r="I50" s="242"/>
      <c r="J50" s="274"/>
    </row>
    <row r="51" spans="1:10" ht="15">
      <c r="A51" s="66"/>
      <c r="B51" s="88"/>
      <c r="C51" s="89"/>
      <c r="D51" s="68"/>
      <c r="E51" s="366"/>
      <c r="F51" s="343"/>
      <c r="H51" s="273"/>
      <c r="I51" s="242"/>
      <c r="J51" s="274"/>
    </row>
    <row r="52" spans="1:10" ht="15">
      <c r="A52" s="66"/>
      <c r="B52" s="88"/>
      <c r="C52" s="89"/>
      <c r="D52" s="68"/>
      <c r="E52" s="366"/>
      <c r="F52" s="343"/>
      <c r="H52" s="273"/>
      <c r="I52" s="242"/>
      <c r="J52" s="274"/>
    </row>
    <row r="53" spans="1:10" ht="15">
      <c r="A53" s="66"/>
      <c r="B53" s="88"/>
      <c r="C53" s="89"/>
      <c r="D53" s="68"/>
      <c r="E53" s="366"/>
      <c r="F53" s="343"/>
      <c r="H53" s="273"/>
      <c r="I53" s="242"/>
      <c r="J53" s="274"/>
    </row>
    <row r="54" spans="1:10" ht="15">
      <c r="A54" s="66"/>
      <c r="B54" s="88"/>
      <c r="C54" s="89"/>
      <c r="D54" s="68"/>
      <c r="E54" s="366"/>
      <c r="F54" s="343"/>
      <c r="H54" s="273"/>
      <c r="I54" s="242"/>
      <c r="J54" s="274"/>
    </row>
    <row r="55" spans="1:10" ht="15">
      <c r="A55" s="66"/>
      <c r="B55" s="88"/>
      <c r="C55" s="89"/>
      <c r="D55" s="68"/>
      <c r="E55" s="366"/>
      <c r="F55" s="343"/>
      <c r="H55" s="273"/>
      <c r="I55" s="242"/>
      <c r="J55" s="274"/>
    </row>
    <row r="56" spans="1:10" ht="15">
      <c r="A56" s="66"/>
      <c r="B56" s="88"/>
      <c r="C56" s="89"/>
      <c r="D56" s="68"/>
      <c r="E56" s="366"/>
      <c r="F56" s="343"/>
      <c r="H56" s="273"/>
      <c r="I56" s="242"/>
      <c r="J56" s="274"/>
    </row>
    <row r="57" spans="1:10" ht="15">
      <c r="A57" s="66"/>
      <c r="B57" s="88"/>
      <c r="C57" s="89"/>
      <c r="D57" s="68"/>
      <c r="E57" s="366"/>
      <c r="F57" s="343"/>
      <c r="H57" s="273"/>
      <c r="I57" s="242"/>
      <c r="J57" s="274"/>
    </row>
    <row r="58" spans="1:10" ht="15">
      <c r="A58" s="66"/>
      <c r="B58" s="88"/>
      <c r="C58" s="89"/>
      <c r="D58" s="68"/>
      <c r="E58" s="366"/>
      <c r="F58" s="343"/>
      <c r="H58" s="273"/>
      <c r="I58" s="242"/>
      <c r="J58" s="274"/>
    </row>
    <row r="59" spans="1:10" ht="15">
      <c r="A59" s="66"/>
      <c r="B59" s="88"/>
      <c r="C59" s="89"/>
      <c r="D59" s="68"/>
      <c r="E59" s="366"/>
      <c r="F59" s="343"/>
      <c r="H59" s="273"/>
      <c r="I59" s="242"/>
      <c r="J59" s="274"/>
    </row>
    <row r="60" spans="1:10" ht="15">
      <c r="A60" s="66"/>
      <c r="B60" s="88"/>
      <c r="C60" s="89"/>
      <c r="D60" s="68"/>
      <c r="E60" s="366"/>
      <c r="F60" s="343"/>
      <c r="H60" s="273"/>
      <c r="I60" s="242"/>
      <c r="J60" s="274"/>
    </row>
    <row r="61" spans="1:10" ht="15">
      <c r="A61" s="66"/>
      <c r="B61" s="88"/>
      <c r="C61" s="89"/>
      <c r="D61" s="68"/>
      <c r="E61" s="366"/>
      <c r="F61" s="343"/>
      <c r="H61" s="273"/>
      <c r="I61" s="242"/>
      <c r="J61" s="274"/>
    </row>
    <row r="62" spans="1:10" ht="15">
      <c r="A62" s="66"/>
      <c r="B62" s="88"/>
      <c r="C62" s="89"/>
      <c r="D62" s="68"/>
      <c r="E62" s="366"/>
      <c r="F62" s="343"/>
      <c r="H62" s="273"/>
      <c r="I62" s="242"/>
      <c r="J62" s="274"/>
    </row>
    <row r="63" spans="1:10" ht="15">
      <c r="A63" s="66"/>
      <c r="B63" s="88"/>
      <c r="C63" s="89"/>
      <c r="D63" s="68"/>
      <c r="E63" s="366"/>
      <c r="F63" s="343"/>
      <c r="H63" s="273"/>
      <c r="I63" s="242"/>
      <c r="J63" s="274"/>
    </row>
    <row r="64" spans="1:10" ht="15">
      <c r="A64" s="66"/>
      <c r="B64" s="88"/>
      <c r="C64" s="89"/>
      <c r="D64" s="68"/>
      <c r="E64" s="366"/>
      <c r="F64" s="343"/>
      <c r="H64" s="273"/>
      <c r="I64" s="242"/>
      <c r="J64" s="274"/>
    </row>
    <row r="65" spans="1:10" ht="15">
      <c r="A65" s="66"/>
      <c r="B65" s="88"/>
      <c r="C65" s="89"/>
      <c r="D65" s="68"/>
      <c r="E65" s="366"/>
      <c r="F65" s="343"/>
      <c r="H65" s="273"/>
      <c r="I65" s="242"/>
      <c r="J65" s="274"/>
    </row>
    <row r="66" spans="1:10" ht="15">
      <c r="A66" s="66"/>
      <c r="B66" s="88"/>
      <c r="C66" s="89"/>
      <c r="D66" s="68"/>
      <c r="E66" s="366"/>
      <c r="F66" s="343"/>
      <c r="H66" s="273"/>
      <c r="I66" s="242"/>
      <c r="J66" s="274"/>
    </row>
    <row r="67" spans="1:10" ht="15">
      <c r="A67" s="66"/>
      <c r="B67" s="88"/>
      <c r="C67" s="89"/>
      <c r="D67" s="68"/>
      <c r="E67" s="366"/>
      <c r="F67" s="343"/>
      <c r="H67" s="273"/>
      <c r="I67" s="242"/>
      <c r="J67" s="274"/>
    </row>
    <row r="68" spans="1:10" ht="15">
      <c r="A68" s="66"/>
      <c r="B68" s="88"/>
      <c r="C68" s="89"/>
      <c r="D68" s="68"/>
      <c r="E68" s="366"/>
      <c r="F68" s="343"/>
      <c r="H68" s="273"/>
      <c r="I68" s="242"/>
      <c r="J68" s="274"/>
    </row>
    <row r="69" spans="1:10" ht="15" thickBot="1">
      <c r="A69" s="66"/>
      <c r="B69" s="88"/>
      <c r="C69" s="89"/>
      <c r="D69" s="68"/>
      <c r="E69" s="366"/>
      <c r="F69" s="343"/>
    </row>
    <row r="70" spans="1:10" ht="17.25" thickBot="1">
      <c r="A70" s="494" t="str">
        <f>B7&amp;" carried to summary"</f>
        <v>Schedule 8 continue carried to summary</v>
      </c>
      <c r="B70" s="495"/>
      <c r="C70" s="495"/>
      <c r="D70" s="495"/>
      <c r="E70" s="496"/>
      <c r="F70" s="365">
        <f>SUM(F9:F69)</f>
        <v>0</v>
      </c>
    </row>
    <row r="71" spans="1:10" ht="13.5" thickBot="1"/>
    <row r="72" spans="1:10" ht="18.75" thickBot="1">
      <c r="A72" s="466">
        <f>+'Vrede MCC 1'!A71:F71+1</f>
        <v>13</v>
      </c>
      <c r="B72" s="467"/>
      <c r="C72" s="467"/>
      <c r="D72" s="467"/>
      <c r="E72" s="467"/>
      <c r="F72" s="468"/>
    </row>
    <row r="73" spans="1:10" ht="15">
      <c r="A73" s="240"/>
      <c r="B73" s="240"/>
      <c r="C73" s="240"/>
      <c r="D73" s="240"/>
      <c r="E73" s="240"/>
      <c r="F73" s="240"/>
    </row>
    <row r="74" spans="1:10" ht="15">
      <c r="A74" s="178"/>
      <c r="B74" s="178"/>
      <c r="C74" s="178"/>
      <c r="D74" s="178"/>
      <c r="E74" s="178"/>
      <c r="F74" s="178"/>
    </row>
    <row r="75" spans="1:10" ht="15">
      <c r="A75" s="178"/>
      <c r="B75" s="178"/>
      <c r="C75" s="178"/>
      <c r="D75" s="178"/>
      <c r="E75" s="178"/>
      <c r="F75" s="178"/>
    </row>
    <row r="76" spans="1:10" ht="15">
      <c r="A76" s="178"/>
      <c r="B76" s="178"/>
      <c r="C76" s="178"/>
      <c r="D76" s="178"/>
      <c r="E76" s="178"/>
      <c r="F76" s="178"/>
    </row>
    <row r="77" spans="1:10">
      <c r="E77" s="195"/>
    </row>
  </sheetData>
  <sheetProtection algorithmName="SHA-512" hashValue="woF/8FCNh5l0MyoUho/IngJCAoXEOyNVUr1WDjvpV54i71KclP0EUyKpjYS8xERrJFhfvrP1WguZrXLPcVdJkw==" saltValue="7ntOYl2uL7sWZMQpr12xyQ==" spinCount="100000" sheet="1" objects="1" scenarios="1"/>
  <mergeCells count="6">
    <mergeCell ref="A72:F72"/>
    <mergeCell ref="B5:B6"/>
    <mergeCell ref="C5:C6"/>
    <mergeCell ref="D5:D6"/>
    <mergeCell ref="F5:F6"/>
    <mergeCell ref="A70:E70"/>
  </mergeCells>
  <phoneticPr fontId="72" type="noConversion"/>
  <pageMargins left="0.59055118110236227" right="0" top="0.39370078740157483" bottom="0" header="0" footer="0"/>
  <pageSetup paperSize="9" scale="70" orientation="portrait" r:id="rId1"/>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100" zoomScaleSheetLayoutView="100" workbookViewId="0">
      <selection activeCell="B60" sqref="B60"/>
    </sheetView>
  </sheetViews>
  <sheetFormatPr defaultRowHeight="12.75"/>
  <cols>
    <col min="1" max="1" width="10.7109375" customWidth="1"/>
    <col min="2" max="2" width="81.28515625" customWidth="1"/>
    <col min="3" max="3" width="8.42578125" bestFit="1" customWidth="1"/>
    <col min="4" max="4" width="9.28515625" customWidth="1"/>
    <col min="5" max="5" width="13" customWidth="1"/>
    <col min="6" max="6" width="16" customWidth="1"/>
  </cols>
  <sheetData>
    <row r="1" spans="1:10" ht="20.25">
      <c r="A1" s="45" t="str">
        <f>Cover!A1</f>
        <v>Tender Number: 005/MKLM/2022/2023</v>
      </c>
      <c r="B1" s="46"/>
      <c r="C1" s="47"/>
      <c r="D1" s="47"/>
      <c r="E1" s="196" t="str">
        <f>Cover!G2</f>
        <v>Date:   June 2022</v>
      </c>
      <c r="F1" s="125"/>
    </row>
    <row r="2" spans="1:10" ht="25.5">
      <c r="A2" s="48" t="str">
        <f>Works!A1</f>
        <v>Moses Kotane Local Municipality</v>
      </c>
      <c r="B2" s="49"/>
      <c r="C2" s="49"/>
      <c r="D2" s="50"/>
      <c r="E2" s="50"/>
      <c r="F2" s="77"/>
      <c r="I2" t="s">
        <v>360</v>
      </c>
      <c r="J2" s="202">
        <v>0.6</v>
      </c>
    </row>
    <row r="3" spans="1:10" ht="15.75" thickBot="1">
      <c r="A3" s="51" t="str">
        <f>Cover!A3</f>
        <v>Upgrading of Madikwe Water Treatment Plant Phase 2 ( Vrede and Seshibitswe)</v>
      </c>
      <c r="B3" s="52"/>
      <c r="C3" s="53"/>
      <c r="D3" s="53"/>
      <c r="E3" s="53"/>
      <c r="F3" s="78"/>
    </row>
    <row r="4" spans="1:10" ht="13.5" thickBot="1">
      <c r="A4" s="318"/>
      <c r="B4" s="318"/>
      <c r="C4" s="318"/>
      <c r="D4" s="319"/>
      <c r="E4" s="318"/>
      <c r="F4" s="318"/>
    </row>
    <row r="5" spans="1:10" ht="15" customHeight="1">
      <c r="A5" s="297" t="s">
        <v>5</v>
      </c>
      <c r="B5" s="483" t="s">
        <v>6</v>
      </c>
      <c r="C5" s="483" t="s">
        <v>7</v>
      </c>
      <c r="D5" s="484" t="s">
        <v>18</v>
      </c>
      <c r="E5" s="58" t="s">
        <v>8</v>
      </c>
      <c r="F5" s="486" t="s">
        <v>9</v>
      </c>
    </row>
    <row r="6" spans="1:10" ht="18" customHeight="1" thickBot="1">
      <c r="A6" s="298" t="s">
        <v>12</v>
      </c>
      <c r="B6" s="470"/>
      <c r="C6" s="470"/>
      <c r="D6" s="472"/>
      <c r="E6" s="61" t="s">
        <v>617</v>
      </c>
      <c r="F6" s="487" t="s">
        <v>14</v>
      </c>
    </row>
    <row r="7" spans="1:10" ht="22.5">
      <c r="A7" s="197"/>
      <c r="B7" s="299" t="s">
        <v>406</v>
      </c>
      <c r="C7" s="300"/>
      <c r="D7" s="301"/>
      <c r="E7" s="300"/>
      <c r="F7" s="82"/>
    </row>
    <row r="8" spans="1:10" ht="20.25">
      <c r="A8" s="197"/>
      <c r="B8" s="302" t="s">
        <v>405</v>
      </c>
      <c r="C8" s="300"/>
      <c r="D8" s="301"/>
      <c r="E8" s="300"/>
      <c r="F8" s="82"/>
    </row>
    <row r="9" spans="1:10" ht="18">
      <c r="A9" s="121" t="s">
        <v>294</v>
      </c>
      <c r="B9" s="95" t="s">
        <v>363</v>
      </c>
      <c r="C9" s="96"/>
      <c r="D9" s="97"/>
      <c r="E9" s="98"/>
      <c r="F9" s="350"/>
    </row>
    <row r="10" spans="1:10" ht="14.25">
      <c r="A10" s="66"/>
      <c r="B10" s="88"/>
      <c r="C10" s="89"/>
      <c r="D10" s="68"/>
      <c r="E10" s="347"/>
      <c r="F10" s="343"/>
    </row>
    <row r="11" spans="1:10" ht="25.5">
      <c r="A11" s="66"/>
      <c r="B11" s="260" t="s">
        <v>618</v>
      </c>
      <c r="C11" s="89"/>
      <c r="D11" s="68"/>
      <c r="E11" s="347"/>
      <c r="F11" s="343"/>
    </row>
    <row r="12" spans="1:10" ht="14.25">
      <c r="A12" s="66"/>
      <c r="B12" s="88" t="s">
        <v>364</v>
      </c>
      <c r="C12" s="89"/>
      <c r="D12" s="68"/>
      <c r="E12" s="347"/>
      <c r="F12" s="343"/>
    </row>
    <row r="13" spans="1:10" ht="14.25">
      <c r="A13" s="66" t="s">
        <v>295</v>
      </c>
      <c r="B13" s="88" t="s">
        <v>365</v>
      </c>
      <c r="C13" s="89" t="s">
        <v>11</v>
      </c>
      <c r="D13" s="68">
        <v>1</v>
      </c>
      <c r="E13" s="347"/>
      <c r="F13" s="343">
        <f>E13*D13</f>
        <v>0</v>
      </c>
    </row>
    <row r="14" spans="1:10" ht="14.25">
      <c r="A14" s="66" t="s">
        <v>296</v>
      </c>
      <c r="B14" s="88" t="s">
        <v>366</v>
      </c>
      <c r="C14" s="89" t="s">
        <v>11</v>
      </c>
      <c r="D14" s="68">
        <v>1</v>
      </c>
      <c r="E14" s="347"/>
      <c r="F14" s="343">
        <f t="shared" ref="F14:F36" si="0">E14*D14</f>
        <v>0</v>
      </c>
    </row>
    <row r="15" spans="1:10" ht="14.25">
      <c r="A15" s="66" t="s">
        <v>297</v>
      </c>
      <c r="B15" s="88" t="s">
        <v>367</v>
      </c>
      <c r="C15" s="89" t="s">
        <v>11</v>
      </c>
      <c r="D15" s="68">
        <v>1</v>
      </c>
      <c r="E15" s="347"/>
      <c r="F15" s="343">
        <f t="shared" si="0"/>
        <v>0</v>
      </c>
    </row>
    <row r="16" spans="1:10" ht="14.25">
      <c r="A16" s="66" t="s">
        <v>298</v>
      </c>
      <c r="B16" s="88" t="s">
        <v>368</v>
      </c>
      <c r="C16" s="89" t="s">
        <v>11</v>
      </c>
      <c r="D16" s="68">
        <v>1</v>
      </c>
      <c r="E16" s="347"/>
      <c r="F16" s="343">
        <f t="shared" si="0"/>
        <v>0</v>
      </c>
    </row>
    <row r="17" spans="1:6" ht="14.25">
      <c r="A17" s="66" t="s">
        <v>299</v>
      </c>
      <c r="B17" s="88" t="s">
        <v>369</v>
      </c>
      <c r="C17" s="89" t="s">
        <v>11</v>
      </c>
      <c r="D17" s="68">
        <v>1</v>
      </c>
      <c r="E17" s="347"/>
      <c r="F17" s="343">
        <f t="shared" si="0"/>
        <v>0</v>
      </c>
    </row>
    <row r="18" spans="1:6" ht="14.25">
      <c r="A18" s="66" t="s">
        <v>682</v>
      </c>
      <c r="B18" s="88" t="s">
        <v>370</v>
      </c>
      <c r="C18" s="89" t="s">
        <v>11</v>
      </c>
      <c r="D18" s="68">
        <v>1</v>
      </c>
      <c r="E18" s="347"/>
      <c r="F18" s="343">
        <f t="shared" si="0"/>
        <v>0</v>
      </c>
    </row>
    <row r="19" spans="1:6" ht="14.25">
      <c r="A19" s="66" t="s">
        <v>683</v>
      </c>
      <c r="B19" s="88" t="s">
        <v>371</v>
      </c>
      <c r="C19" s="89" t="s">
        <v>11</v>
      </c>
      <c r="D19" s="68">
        <v>1</v>
      </c>
      <c r="E19" s="347"/>
      <c r="F19" s="343">
        <f t="shared" si="0"/>
        <v>0</v>
      </c>
    </row>
    <row r="20" spans="1:6" ht="14.25">
      <c r="A20" s="66" t="s">
        <v>684</v>
      </c>
      <c r="B20" s="88" t="s">
        <v>372</v>
      </c>
      <c r="C20" s="89" t="s">
        <v>11</v>
      </c>
      <c r="D20" s="68">
        <v>1</v>
      </c>
      <c r="E20" s="347"/>
      <c r="F20" s="343">
        <f t="shared" si="0"/>
        <v>0</v>
      </c>
    </row>
    <row r="21" spans="1:6" ht="14.25">
      <c r="A21" s="66" t="s">
        <v>685</v>
      </c>
      <c r="B21" s="88" t="s">
        <v>373</v>
      </c>
      <c r="C21" s="89" t="s">
        <v>11</v>
      </c>
      <c r="D21" s="68">
        <v>1</v>
      </c>
      <c r="E21" s="347"/>
      <c r="F21" s="343">
        <f t="shared" si="0"/>
        <v>0</v>
      </c>
    </row>
    <row r="22" spans="1:6" ht="14.25">
      <c r="A22" s="66" t="s">
        <v>686</v>
      </c>
      <c r="B22" s="88" t="s">
        <v>374</v>
      </c>
      <c r="C22" s="89" t="s">
        <v>11</v>
      </c>
      <c r="D22" s="68">
        <v>1</v>
      </c>
      <c r="E22" s="347"/>
      <c r="F22" s="343">
        <f t="shared" si="0"/>
        <v>0</v>
      </c>
    </row>
    <row r="23" spans="1:6" ht="14.25">
      <c r="A23" s="66" t="s">
        <v>687</v>
      </c>
      <c r="B23" s="88" t="s">
        <v>375</v>
      </c>
      <c r="C23" s="89" t="s">
        <v>11</v>
      </c>
      <c r="D23" s="68">
        <v>1</v>
      </c>
      <c r="E23" s="347"/>
      <c r="F23" s="343">
        <f t="shared" si="0"/>
        <v>0</v>
      </c>
    </row>
    <row r="24" spans="1:6" ht="14.25">
      <c r="A24" s="66" t="s">
        <v>688</v>
      </c>
      <c r="B24" s="88" t="s">
        <v>376</v>
      </c>
      <c r="C24" s="89" t="s">
        <v>11</v>
      </c>
      <c r="D24" s="68">
        <v>1</v>
      </c>
      <c r="E24" s="347"/>
      <c r="F24" s="343">
        <f t="shared" si="0"/>
        <v>0</v>
      </c>
    </row>
    <row r="25" spans="1:6" ht="14.25">
      <c r="A25" s="66" t="s">
        <v>689</v>
      </c>
      <c r="B25" s="88" t="s">
        <v>377</v>
      </c>
      <c r="C25" s="89" t="s">
        <v>11</v>
      </c>
      <c r="D25" s="68">
        <v>1</v>
      </c>
      <c r="E25" s="347"/>
      <c r="F25" s="343">
        <f t="shared" si="0"/>
        <v>0</v>
      </c>
    </row>
    <row r="26" spans="1:6" ht="14.25">
      <c r="A26" s="66" t="s">
        <v>690</v>
      </c>
      <c r="B26" s="88" t="s">
        <v>378</v>
      </c>
      <c r="C26" s="89" t="s">
        <v>11</v>
      </c>
      <c r="D26" s="68">
        <v>15</v>
      </c>
      <c r="E26" s="347"/>
      <c r="F26" s="343">
        <f t="shared" si="0"/>
        <v>0</v>
      </c>
    </row>
    <row r="27" spans="1:6" ht="14.25">
      <c r="A27" s="66" t="s">
        <v>691</v>
      </c>
      <c r="B27" s="88" t="s">
        <v>379</v>
      </c>
      <c r="C27" s="89" t="s">
        <v>11</v>
      </c>
      <c r="D27" s="68">
        <v>2</v>
      </c>
      <c r="E27" s="347"/>
      <c r="F27" s="343">
        <f t="shared" si="0"/>
        <v>0</v>
      </c>
    </row>
    <row r="28" spans="1:6" ht="14.25">
      <c r="A28" s="66" t="s">
        <v>692</v>
      </c>
      <c r="B28" s="88" t="s">
        <v>380</v>
      </c>
      <c r="C28" s="89" t="s">
        <v>11</v>
      </c>
      <c r="D28" s="68">
        <v>1</v>
      </c>
      <c r="E28" s="347"/>
      <c r="F28" s="343">
        <f t="shared" si="0"/>
        <v>0</v>
      </c>
    </row>
    <row r="29" spans="1:6" ht="14.25">
      <c r="A29" s="66" t="s">
        <v>693</v>
      </c>
      <c r="B29" s="88" t="s">
        <v>381</v>
      </c>
      <c r="C29" s="89" t="s">
        <v>11</v>
      </c>
      <c r="D29" s="68">
        <v>1</v>
      </c>
      <c r="E29" s="347"/>
      <c r="F29" s="343">
        <f t="shared" si="0"/>
        <v>0</v>
      </c>
    </row>
    <row r="30" spans="1:6" ht="14.25">
      <c r="A30" s="66" t="s">
        <v>694</v>
      </c>
      <c r="B30" s="88" t="s">
        <v>382</v>
      </c>
      <c r="C30" s="89" t="s">
        <v>11</v>
      </c>
      <c r="D30" s="68">
        <v>1</v>
      </c>
      <c r="E30" s="347"/>
      <c r="F30" s="343">
        <f t="shared" si="0"/>
        <v>0</v>
      </c>
    </row>
    <row r="31" spans="1:6" ht="14.25">
      <c r="A31" s="66" t="s">
        <v>695</v>
      </c>
      <c r="B31" s="88" t="s">
        <v>383</v>
      </c>
      <c r="C31" s="89" t="s">
        <v>11</v>
      </c>
      <c r="D31" s="68">
        <v>1</v>
      </c>
      <c r="E31" s="347"/>
      <c r="F31" s="343">
        <f t="shared" si="0"/>
        <v>0</v>
      </c>
    </row>
    <row r="32" spans="1:6" ht="14.25">
      <c r="A32" s="66" t="s">
        <v>696</v>
      </c>
      <c r="B32" s="88" t="s">
        <v>384</v>
      </c>
      <c r="C32" s="89" t="s">
        <v>11</v>
      </c>
      <c r="D32" s="68">
        <v>1</v>
      </c>
      <c r="E32" s="347"/>
      <c r="F32" s="343">
        <f t="shared" si="0"/>
        <v>0</v>
      </c>
    </row>
    <row r="33" spans="1:6" ht="14.25">
      <c r="A33" s="66" t="s">
        <v>697</v>
      </c>
      <c r="B33" s="88" t="s">
        <v>385</v>
      </c>
      <c r="C33" s="89" t="s">
        <v>11</v>
      </c>
      <c r="D33" s="68">
        <v>1</v>
      </c>
      <c r="E33" s="347"/>
      <c r="F33" s="343">
        <f t="shared" si="0"/>
        <v>0</v>
      </c>
    </row>
    <row r="34" spans="1:6" ht="14.25">
      <c r="A34" s="66" t="s">
        <v>698</v>
      </c>
      <c r="B34" s="88" t="s">
        <v>386</v>
      </c>
      <c r="C34" s="89" t="s">
        <v>11</v>
      </c>
      <c r="D34" s="68">
        <v>1</v>
      </c>
      <c r="E34" s="347"/>
      <c r="F34" s="343">
        <f t="shared" si="0"/>
        <v>0</v>
      </c>
    </row>
    <row r="35" spans="1:6" ht="14.25">
      <c r="A35" s="66" t="s">
        <v>699</v>
      </c>
      <c r="B35" s="88" t="s">
        <v>387</v>
      </c>
      <c r="C35" s="89" t="s">
        <v>11</v>
      </c>
      <c r="D35" s="68">
        <v>1</v>
      </c>
      <c r="E35" s="347"/>
      <c r="F35" s="343">
        <f t="shared" si="0"/>
        <v>0</v>
      </c>
    </row>
    <row r="36" spans="1:6" ht="14.25">
      <c r="A36" s="66" t="s">
        <v>700</v>
      </c>
      <c r="B36" s="88" t="s">
        <v>388</v>
      </c>
      <c r="C36" s="89" t="s">
        <v>11</v>
      </c>
      <c r="D36" s="68">
        <v>1</v>
      </c>
      <c r="E36" s="347"/>
      <c r="F36" s="343">
        <f t="shared" si="0"/>
        <v>0</v>
      </c>
    </row>
    <row r="37" spans="1:6" ht="14.25">
      <c r="A37" s="66"/>
      <c r="B37" s="88"/>
      <c r="C37" s="89"/>
      <c r="D37" s="68"/>
      <c r="E37" s="347"/>
      <c r="F37" s="343"/>
    </row>
    <row r="38" spans="1:6" ht="18">
      <c r="A38" s="121" t="s">
        <v>701</v>
      </c>
      <c r="B38" s="95" t="s">
        <v>389</v>
      </c>
      <c r="C38" s="96"/>
      <c r="D38" s="97"/>
      <c r="E38" s="352"/>
      <c r="F38" s="350"/>
    </row>
    <row r="39" spans="1:6" ht="14.25">
      <c r="A39" s="66"/>
      <c r="B39" s="88"/>
      <c r="C39" s="89"/>
      <c r="D39" s="68"/>
      <c r="E39" s="347"/>
      <c r="F39" s="343"/>
    </row>
    <row r="40" spans="1:6" ht="14.25">
      <c r="A40" s="66" t="s">
        <v>702</v>
      </c>
      <c r="B40" s="88" t="s">
        <v>390</v>
      </c>
      <c r="C40" s="89" t="s">
        <v>11</v>
      </c>
      <c r="D40" s="68">
        <v>1</v>
      </c>
      <c r="E40" s="347"/>
      <c r="F40" s="343">
        <f t="shared" ref="F40:F44" si="1">E40*D40</f>
        <v>0</v>
      </c>
    </row>
    <row r="41" spans="1:6" ht="14.25">
      <c r="A41" s="66" t="s">
        <v>703</v>
      </c>
      <c r="B41" s="88" t="s">
        <v>391</v>
      </c>
      <c r="C41" s="89" t="s">
        <v>11</v>
      </c>
      <c r="D41" s="68">
        <v>1</v>
      </c>
      <c r="E41" s="347"/>
      <c r="F41" s="343">
        <f t="shared" si="1"/>
        <v>0</v>
      </c>
    </row>
    <row r="42" spans="1:6" ht="14.25">
      <c r="A42" s="66" t="s">
        <v>704</v>
      </c>
      <c r="B42" s="88" t="s">
        <v>392</v>
      </c>
      <c r="C42" s="89" t="s">
        <v>11</v>
      </c>
      <c r="D42" s="68">
        <v>1</v>
      </c>
      <c r="E42" s="347"/>
      <c r="F42" s="343">
        <f t="shared" si="1"/>
        <v>0</v>
      </c>
    </row>
    <row r="43" spans="1:6" ht="14.25">
      <c r="A43" s="66" t="s">
        <v>705</v>
      </c>
      <c r="B43" s="88" t="s">
        <v>387</v>
      </c>
      <c r="C43" s="89" t="s">
        <v>11</v>
      </c>
      <c r="D43" s="68">
        <v>1</v>
      </c>
      <c r="E43" s="347"/>
      <c r="F43" s="343">
        <f t="shared" si="1"/>
        <v>0</v>
      </c>
    </row>
    <row r="44" spans="1:6" ht="14.25">
      <c r="A44" s="66" t="s">
        <v>706</v>
      </c>
      <c r="B44" s="88" t="s">
        <v>393</v>
      </c>
      <c r="C44" s="89" t="s">
        <v>11</v>
      </c>
      <c r="D44" s="68">
        <v>9</v>
      </c>
      <c r="E44" s="347"/>
      <c r="F44" s="343">
        <f t="shared" si="1"/>
        <v>0</v>
      </c>
    </row>
    <row r="45" spans="1:6" ht="14.25">
      <c r="A45" s="66"/>
      <c r="B45" s="88"/>
      <c r="C45" s="89"/>
      <c r="D45" s="68"/>
      <c r="E45" s="347"/>
      <c r="F45" s="343"/>
    </row>
    <row r="46" spans="1:6" ht="18">
      <c r="A46" s="121" t="s">
        <v>707</v>
      </c>
      <c r="B46" s="95" t="s">
        <v>306</v>
      </c>
      <c r="C46" s="96"/>
      <c r="D46" s="97"/>
      <c r="E46" s="352"/>
      <c r="F46" s="350"/>
    </row>
    <row r="47" spans="1:6" ht="14.25">
      <c r="A47" s="66"/>
      <c r="B47" s="88"/>
      <c r="C47" s="89"/>
      <c r="D47" s="68"/>
      <c r="E47" s="347"/>
      <c r="F47" s="343"/>
    </row>
    <row r="48" spans="1:6" ht="14.25">
      <c r="A48" s="66" t="s">
        <v>708</v>
      </c>
      <c r="B48" s="88" t="s">
        <v>394</v>
      </c>
      <c r="C48" s="89"/>
      <c r="D48" s="68"/>
      <c r="E48" s="347"/>
      <c r="F48" s="343"/>
    </row>
    <row r="49" spans="1:6" ht="14.25">
      <c r="A49" s="66"/>
      <c r="B49" s="88"/>
      <c r="C49" s="89"/>
      <c r="D49" s="68"/>
      <c r="E49" s="347"/>
      <c r="F49" s="343"/>
    </row>
    <row r="50" spans="1:6" ht="18">
      <c r="A50" s="121" t="s">
        <v>709</v>
      </c>
      <c r="B50" s="95" t="s">
        <v>395</v>
      </c>
      <c r="C50" s="96"/>
      <c r="D50" s="97"/>
      <c r="E50" s="352"/>
      <c r="F50" s="350"/>
    </row>
    <row r="51" spans="1:6" ht="14.25">
      <c r="A51" s="66"/>
      <c r="B51" s="88"/>
      <c r="C51" s="89"/>
      <c r="D51" s="68"/>
      <c r="E51" s="347"/>
      <c r="F51" s="343"/>
    </row>
    <row r="52" spans="1:6" ht="14.25">
      <c r="A52" s="66" t="s">
        <v>710</v>
      </c>
      <c r="B52" s="88" t="s">
        <v>396</v>
      </c>
      <c r="C52" s="89" t="s">
        <v>11</v>
      </c>
      <c r="D52" s="68">
        <v>9</v>
      </c>
      <c r="E52" s="347"/>
      <c r="F52" s="343">
        <f t="shared" ref="F52:F53" si="2">E52*D52</f>
        <v>0</v>
      </c>
    </row>
    <row r="53" spans="1:6" ht="14.25">
      <c r="A53" s="66" t="s">
        <v>711</v>
      </c>
      <c r="B53" s="88" t="s">
        <v>397</v>
      </c>
      <c r="C53" s="89" t="s">
        <v>11</v>
      </c>
      <c r="D53" s="68">
        <v>700</v>
      </c>
      <c r="E53" s="347"/>
      <c r="F53" s="343">
        <f t="shared" si="2"/>
        <v>0</v>
      </c>
    </row>
    <row r="54" spans="1:6" ht="14.25">
      <c r="A54" s="66"/>
      <c r="B54" s="88"/>
      <c r="C54" s="89"/>
      <c r="D54" s="68"/>
      <c r="E54" s="347"/>
      <c r="F54" s="343"/>
    </row>
    <row r="55" spans="1:6" ht="18">
      <c r="A55" s="121" t="s">
        <v>712</v>
      </c>
      <c r="B55" s="95" t="s">
        <v>398</v>
      </c>
      <c r="C55" s="96"/>
      <c r="D55" s="97"/>
      <c r="E55" s="352"/>
      <c r="F55" s="350"/>
    </row>
    <row r="56" spans="1:6" ht="14.25">
      <c r="A56" s="66"/>
      <c r="B56" s="88"/>
      <c r="C56" s="89"/>
      <c r="D56" s="68"/>
      <c r="E56" s="347"/>
      <c r="F56" s="343"/>
    </row>
    <row r="57" spans="1:6" ht="14.25">
      <c r="A57" s="66" t="s">
        <v>713</v>
      </c>
      <c r="B57" s="88" t="s">
        <v>399</v>
      </c>
      <c r="C57" s="89" t="s">
        <v>11</v>
      </c>
      <c r="D57" s="68">
        <v>9</v>
      </c>
      <c r="E57" s="347"/>
      <c r="F57" s="343">
        <f t="shared" ref="F57" si="3">E57*D57</f>
        <v>0</v>
      </c>
    </row>
    <row r="58" spans="1:6" ht="14.25">
      <c r="A58" s="66"/>
      <c r="B58" s="88"/>
      <c r="C58" s="89"/>
      <c r="D58" s="68"/>
      <c r="E58" s="347"/>
      <c r="F58" s="343"/>
    </row>
    <row r="59" spans="1:6" ht="14.25">
      <c r="A59" s="66"/>
      <c r="B59" s="88"/>
      <c r="C59" s="89"/>
      <c r="D59" s="68"/>
      <c r="E59" s="347"/>
      <c r="F59" s="343"/>
    </row>
    <row r="60" spans="1:6" ht="14.25">
      <c r="A60" s="66"/>
      <c r="B60" s="88"/>
      <c r="C60" s="89"/>
      <c r="D60" s="68"/>
      <c r="E60" s="347"/>
      <c r="F60" s="343"/>
    </row>
    <row r="61" spans="1:6" ht="14.25">
      <c r="A61" s="66"/>
      <c r="B61" s="88"/>
      <c r="C61" s="89"/>
      <c r="D61" s="68"/>
      <c r="E61" s="347"/>
      <c r="F61" s="343"/>
    </row>
    <row r="62" spans="1:6" ht="14.25">
      <c r="A62" s="66"/>
      <c r="B62" s="88"/>
      <c r="C62" s="89"/>
      <c r="D62" s="68"/>
      <c r="E62" s="347"/>
      <c r="F62" s="343"/>
    </row>
    <row r="63" spans="1:6" ht="14.25">
      <c r="A63" s="66"/>
      <c r="B63" s="88"/>
      <c r="C63" s="89"/>
      <c r="D63" s="68"/>
      <c r="E63" s="347"/>
      <c r="F63" s="343"/>
    </row>
    <row r="64" spans="1:6" ht="14.25">
      <c r="A64" s="66"/>
      <c r="B64" s="88"/>
      <c r="C64" s="89"/>
      <c r="D64" s="68"/>
      <c r="E64" s="347"/>
      <c r="F64" s="343"/>
    </row>
    <row r="65" spans="1:7" ht="14.25">
      <c r="A65" s="66"/>
      <c r="B65" s="88"/>
      <c r="C65" s="89"/>
      <c r="D65" s="68"/>
      <c r="E65" s="347"/>
      <c r="F65" s="343"/>
    </row>
    <row r="66" spans="1:7" ht="14.25">
      <c r="A66" s="66"/>
      <c r="B66" s="88"/>
      <c r="C66" s="89"/>
      <c r="D66" s="68"/>
      <c r="E66" s="347"/>
      <c r="F66" s="343"/>
    </row>
    <row r="67" spans="1:7" ht="14.25">
      <c r="A67" s="66"/>
      <c r="B67" s="88"/>
      <c r="C67" s="89"/>
      <c r="D67" s="68"/>
      <c r="E67" s="347"/>
      <c r="F67" s="343"/>
    </row>
    <row r="68" spans="1:7" ht="14.25">
      <c r="A68" s="66"/>
      <c r="B68" s="88"/>
      <c r="C68" s="89"/>
      <c r="D68" s="68"/>
      <c r="E68" s="347"/>
      <c r="F68" s="343"/>
    </row>
    <row r="69" spans="1:7" ht="14.25">
      <c r="A69" s="66"/>
      <c r="B69" s="88"/>
      <c r="C69" s="89"/>
      <c r="D69" s="68"/>
      <c r="E69" s="347"/>
      <c r="F69" s="343"/>
    </row>
    <row r="70" spans="1:7" ht="15" thickBot="1">
      <c r="A70" s="66"/>
      <c r="B70" s="88"/>
      <c r="C70" s="89"/>
      <c r="D70" s="68"/>
      <c r="E70" s="347"/>
      <c r="F70" s="343"/>
    </row>
    <row r="71" spans="1:7" ht="17.25" thickBot="1">
      <c r="A71" s="494" t="str">
        <f>B7&amp;" carried to summary"</f>
        <v>Schedule 9 carried to summary</v>
      </c>
      <c r="B71" s="495"/>
      <c r="C71" s="495"/>
      <c r="D71" s="495"/>
      <c r="E71" s="496"/>
      <c r="F71" s="365">
        <f>SUM(F12:F70)</f>
        <v>0</v>
      </c>
    </row>
    <row r="72" spans="1:7" ht="13.5" thickBot="1"/>
    <row r="73" spans="1:7" ht="18.75" thickBot="1">
      <c r="A73" s="466">
        <f>+'Vrede MCC 2'!A72:F72+1</f>
        <v>14</v>
      </c>
      <c r="B73" s="467"/>
      <c r="C73" s="467"/>
      <c r="D73" s="467"/>
      <c r="E73" s="467"/>
      <c r="F73" s="468"/>
      <c r="G73" s="243"/>
    </row>
    <row r="74" spans="1:7" ht="15">
      <c r="A74" s="240"/>
      <c r="B74" s="240"/>
      <c r="C74" s="240"/>
      <c r="D74" s="240"/>
      <c r="E74" s="240"/>
      <c r="F74" s="240"/>
    </row>
    <row r="75" spans="1:7" ht="15">
      <c r="A75" s="178"/>
      <c r="B75" s="178"/>
      <c r="C75" s="178"/>
      <c r="D75" s="178"/>
      <c r="E75" s="178"/>
      <c r="F75" s="178"/>
    </row>
    <row r="76" spans="1:7" ht="15">
      <c r="A76" s="178"/>
      <c r="B76" s="178"/>
      <c r="C76" s="178"/>
      <c r="D76" s="178"/>
      <c r="E76" s="178"/>
      <c r="F76" s="178"/>
    </row>
    <row r="77" spans="1:7" ht="15">
      <c r="A77" s="178"/>
      <c r="B77" s="178"/>
      <c r="C77" s="178"/>
      <c r="D77" s="178"/>
      <c r="E77" s="178"/>
      <c r="F77" s="178"/>
    </row>
  </sheetData>
  <sheetProtection algorithmName="SHA-512" hashValue="JfVWsgOwb5XihhYzU9Ziw2q1NhQM2vLyUWIhtx37D2pDHBBaLhWafWcXombY3KjF8uJ1zp8kMxMNLiAyWd2F8g==" saltValue="o+nxLJp0DOscEbgT0Gl0fA==" spinCount="100000" sheet="1" objects="1" scenarios="1"/>
  <mergeCells count="6">
    <mergeCell ref="B5:B6"/>
    <mergeCell ref="C5:C6"/>
    <mergeCell ref="A71:E71"/>
    <mergeCell ref="A73:F73"/>
    <mergeCell ref="D5:D6"/>
    <mergeCell ref="F5:F6"/>
  </mergeCells>
  <phoneticPr fontId="72" type="noConversion"/>
  <pageMargins left="0.59055118110236227" right="0" top="0.39370078740157483" bottom="0" header="0" footer="0"/>
  <pageSetup paperSize="9" scale="7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view="pageBreakPreview" zoomScaleNormal="100" zoomScaleSheetLayoutView="100" workbookViewId="0">
      <selection activeCell="G6" sqref="G6"/>
    </sheetView>
  </sheetViews>
  <sheetFormatPr defaultRowHeight="12.75"/>
  <cols>
    <col min="1" max="1" width="25.42578125" customWidth="1"/>
    <col min="2" max="2" width="87.85546875" customWidth="1"/>
    <col min="3" max="3" width="24.5703125" customWidth="1"/>
    <col min="5" max="5" width="14.28515625" bestFit="1" customWidth="1"/>
    <col min="6" max="6" width="15.5703125" bestFit="1" customWidth="1"/>
    <col min="7" max="7" width="10" bestFit="1" customWidth="1"/>
    <col min="8" max="8" width="10.42578125" customWidth="1"/>
    <col min="9" max="9" width="15.5703125" customWidth="1"/>
  </cols>
  <sheetData>
    <row r="1" spans="1:9" ht="20.25">
      <c r="A1" s="45" t="str">
        <f>Cover!A1</f>
        <v>Tender Number: 005/MKLM/2022/2023</v>
      </c>
      <c r="B1" s="37"/>
      <c r="C1" s="38"/>
    </row>
    <row r="2" spans="1:9" ht="32.25" customHeight="1">
      <c r="A2" s="48" t="str">
        <f>Works!A1</f>
        <v>Moses Kotane Local Municipality</v>
      </c>
      <c r="B2" s="39"/>
      <c r="C2" s="40" t="str">
        <f>Cover!G2</f>
        <v>Date:   June 2022</v>
      </c>
    </row>
    <row r="3" spans="1:9" ht="31.5" customHeight="1" thickBot="1">
      <c r="A3" s="51" t="str">
        <f>Cover!A3</f>
        <v>Upgrading of Madikwe Water Treatment Plant Phase 2 ( Vrede and Seshibitswe)</v>
      </c>
      <c r="B3" s="36"/>
      <c r="C3" s="41"/>
    </row>
    <row r="4" spans="1:9" ht="13.5" thickBot="1">
      <c r="A4" s="322"/>
      <c r="B4" s="322"/>
      <c r="C4" s="322"/>
    </row>
    <row r="5" spans="1:9" ht="26.25" thickBot="1">
      <c r="A5" s="497" t="s">
        <v>0</v>
      </c>
      <c r="B5" s="498"/>
      <c r="C5" s="499"/>
    </row>
    <row r="6" spans="1:9" s="286" customFormat="1" ht="15">
      <c r="A6" s="283"/>
      <c r="B6" s="284"/>
      <c r="C6" s="285"/>
    </row>
    <row r="7" spans="1:9" ht="18">
      <c r="A7" s="275" t="str">
        <f>'P&amp;Gs.1'!C7</f>
        <v>Schedule 1</v>
      </c>
      <c r="B7" s="276" t="str">
        <f>'P&amp;Gs.1'!C8</f>
        <v>Preliminary and general</v>
      </c>
      <c r="C7" s="368">
        <f>'P&amp;Gs.1'!G65</f>
        <v>375000</v>
      </c>
      <c r="E7" s="286"/>
      <c r="F7" s="286"/>
      <c r="G7" s="286"/>
      <c r="H7" s="286"/>
      <c r="I7" s="42"/>
    </row>
    <row r="8" spans="1:9" ht="18">
      <c r="A8" s="278" t="str">
        <f>OHS.1!C7</f>
        <v>Schedule 2</v>
      </c>
      <c r="B8" s="279" t="str">
        <f>OHS.1!C8</f>
        <v>Occupational health and safety requirements</v>
      </c>
      <c r="C8" s="369">
        <f>OHS.3!G61</f>
        <v>0</v>
      </c>
      <c r="E8" s="286"/>
      <c r="F8" s="286"/>
      <c r="G8" s="286"/>
      <c r="H8" s="286"/>
    </row>
    <row r="9" spans="1:9" ht="18">
      <c r="A9" s="275" t="str">
        <f>'Outstanding works 1'!B7</f>
        <v>Schedule 3</v>
      </c>
      <c r="B9" s="276" t="str">
        <f>'Outstanding works 1'!B8</f>
        <v xml:space="preserve">Water treatment works - Outstanding works </v>
      </c>
      <c r="C9" s="368">
        <f>'Outstanding works 2'!F70</f>
        <v>0</v>
      </c>
      <c r="E9" s="286"/>
      <c r="F9" s="286"/>
      <c r="G9" s="286"/>
      <c r="H9" s="286"/>
    </row>
    <row r="10" spans="1:9" ht="18">
      <c r="A10" s="278" t="str">
        <f>'Seshibitswe BP'!B7</f>
        <v>Schedule 4</v>
      </c>
      <c r="B10" s="279" t="str">
        <f>'Seshibitswe BP'!B8</f>
        <v>Seshibitswe Booster Pumping station</v>
      </c>
      <c r="C10" s="369">
        <f>'Seshibitswe BP'!F51</f>
        <v>0</v>
      </c>
      <c r="E10" s="286"/>
      <c r="F10" s="286"/>
      <c r="G10" s="286"/>
      <c r="H10" s="286"/>
    </row>
    <row r="11" spans="1:9" ht="18">
      <c r="A11" s="275" t="str">
        <f>'Seshibitawe MCC 1'!B7</f>
        <v>Schedule 5</v>
      </c>
      <c r="B11" s="276" t="str">
        <f>'Seshibitawe MCC 1'!B8</f>
        <v>Seshibitswe BP MCC</v>
      </c>
      <c r="C11" s="368">
        <f>'Seshibitswe BP'!F51</f>
        <v>0</v>
      </c>
      <c r="E11" s="286"/>
      <c r="F11" s="286"/>
      <c r="G11" s="286"/>
      <c r="H11" s="286"/>
    </row>
    <row r="12" spans="1:9" ht="18">
      <c r="A12" s="278" t="str">
        <f>'Seshibitswe Telemetry'!B7</f>
        <v>Schedule 6</v>
      </c>
      <c r="B12" s="279" t="str">
        <f>'Seshibitswe Telemetry'!B8</f>
        <v>Water Treatment Plant - Telemetry Management System (Seshibitswe)</v>
      </c>
      <c r="C12" s="369">
        <f>'Seshibitawe MCC 2'!F70</f>
        <v>0</v>
      </c>
      <c r="E12" s="286"/>
      <c r="F12" s="286"/>
      <c r="G12" s="286"/>
      <c r="H12" s="286"/>
    </row>
    <row r="13" spans="1:9" ht="18">
      <c r="A13" s="275" t="str">
        <f>'Vrede BP'!B7</f>
        <v>Schedule 7</v>
      </c>
      <c r="B13" s="276" t="str">
        <f>'Vrede BP'!B8</f>
        <v>Vrede booster pumping station</v>
      </c>
      <c r="C13" s="368">
        <f>'Vrede BP'!F53</f>
        <v>0</v>
      </c>
      <c r="E13" s="286"/>
      <c r="F13" s="286"/>
      <c r="G13" s="286"/>
      <c r="H13" s="286"/>
    </row>
    <row r="14" spans="1:9" ht="18">
      <c r="A14" s="278" t="str">
        <f>'Vrede MCC 1'!B7</f>
        <v>Schedule 8</v>
      </c>
      <c r="B14" s="279" t="str">
        <f>'Vrede MCC 1'!B8</f>
        <v>Vrede BP MCC</v>
      </c>
      <c r="C14" s="369">
        <f>'Vrede MCC 2'!F70</f>
        <v>0</v>
      </c>
      <c r="E14" s="286"/>
      <c r="F14" s="286"/>
      <c r="G14" s="286"/>
      <c r="H14" s="286"/>
    </row>
    <row r="15" spans="1:9" ht="18">
      <c r="A15" s="275" t="str">
        <f>'Vrede Telemetry'!B7</f>
        <v>Schedule 9</v>
      </c>
      <c r="B15" s="276" t="str">
        <f>'Vrede Telemetry'!B8</f>
        <v>Water Treatment Plant - Telemetry Management System (Vrede)</v>
      </c>
      <c r="C15" s="368">
        <f>'Vrede Telemetry'!F71</f>
        <v>0</v>
      </c>
      <c r="E15" s="286"/>
      <c r="F15" s="286"/>
      <c r="G15" s="286"/>
      <c r="H15" s="286"/>
    </row>
    <row r="16" spans="1:9" ht="18">
      <c r="A16" s="278"/>
      <c r="B16" s="279"/>
      <c r="C16" s="280"/>
      <c r="E16" s="286"/>
      <c r="F16" s="286"/>
      <c r="G16" s="286"/>
      <c r="H16" s="286"/>
    </row>
    <row r="17" spans="1:8" ht="18">
      <c r="A17" s="275"/>
      <c r="B17" s="276"/>
      <c r="C17" s="277"/>
      <c r="E17" s="286"/>
      <c r="F17" s="286"/>
      <c r="G17" s="286"/>
      <c r="H17" s="286"/>
    </row>
    <row r="18" spans="1:8" ht="18">
      <c r="A18" s="278"/>
      <c r="B18" s="279"/>
      <c r="C18" s="280"/>
      <c r="E18" s="286"/>
      <c r="F18" s="286"/>
      <c r="G18" s="286"/>
      <c r="H18" s="286"/>
    </row>
    <row r="19" spans="1:8" ht="18">
      <c r="A19" s="275"/>
      <c r="B19" s="276"/>
      <c r="C19" s="277"/>
      <c r="E19" s="286"/>
      <c r="F19" s="286"/>
      <c r="G19" s="286"/>
      <c r="H19" s="286"/>
    </row>
    <row r="20" spans="1:8" ht="18">
      <c r="A20" s="278"/>
      <c r="B20" s="279"/>
      <c r="C20" s="280"/>
    </row>
    <row r="21" spans="1:8" ht="18">
      <c r="A21" s="275"/>
      <c r="B21" s="276"/>
      <c r="C21" s="277"/>
    </row>
    <row r="22" spans="1:8" ht="18">
      <c r="A22" s="278"/>
      <c r="B22" s="279"/>
      <c r="C22" s="280"/>
    </row>
    <row r="23" spans="1:8" ht="18">
      <c r="A23" s="275"/>
      <c r="B23" s="276"/>
      <c r="C23" s="277"/>
    </row>
    <row r="24" spans="1:8" ht="18">
      <c r="A24" s="278"/>
      <c r="B24" s="279"/>
      <c r="C24" s="280"/>
    </row>
    <row r="25" spans="1:8" ht="18">
      <c r="A25" s="275"/>
      <c r="B25" s="276"/>
      <c r="C25" s="277"/>
    </row>
    <row r="26" spans="1:8" ht="18">
      <c r="A26" s="278"/>
      <c r="B26" s="279"/>
      <c r="C26" s="280"/>
    </row>
    <row r="27" spans="1:8" ht="18">
      <c r="A27" s="275"/>
      <c r="B27" s="276"/>
      <c r="C27" s="277"/>
    </row>
    <row r="28" spans="1:8" ht="18">
      <c r="A28" s="278"/>
      <c r="B28" s="279"/>
      <c r="C28" s="280"/>
    </row>
    <row r="29" spans="1:8" ht="18">
      <c r="A29" s="275"/>
      <c r="B29" s="276"/>
      <c r="C29" s="277"/>
    </row>
    <row r="30" spans="1:8" ht="18">
      <c r="A30" s="278"/>
      <c r="B30" s="279"/>
      <c r="C30" s="280"/>
    </row>
    <row r="31" spans="1:8" ht="18">
      <c r="A31" s="275"/>
      <c r="B31" s="276"/>
      <c r="C31" s="277"/>
    </row>
    <row r="32" spans="1:8" ht="18">
      <c r="A32" s="278"/>
      <c r="B32" s="279"/>
      <c r="C32" s="280"/>
    </row>
    <row r="33" spans="1:28" ht="18">
      <c r="A33" s="275"/>
      <c r="B33" s="276"/>
      <c r="C33" s="277"/>
    </row>
    <row r="34" spans="1:28" ht="18">
      <c r="A34" s="278"/>
      <c r="B34" s="279"/>
      <c r="C34" s="280"/>
    </row>
    <row r="35" spans="1:28" ht="18">
      <c r="A35" s="275"/>
      <c r="B35" s="276"/>
      <c r="C35" s="277"/>
    </row>
    <row r="36" spans="1:28" ht="18">
      <c r="A36" s="278"/>
      <c r="B36" s="279"/>
      <c r="C36" s="280"/>
    </row>
    <row r="37" spans="1:28" ht="18">
      <c r="A37" s="275"/>
      <c r="B37" s="276"/>
      <c r="C37" s="277"/>
    </row>
    <row r="38" spans="1:28" ht="18">
      <c r="A38" s="278"/>
      <c r="B38" s="279"/>
      <c r="C38" s="280"/>
    </row>
    <row r="39" spans="1:28" ht="18">
      <c r="A39" s="275"/>
      <c r="B39" s="276"/>
      <c r="C39" s="277"/>
    </row>
    <row r="40" spans="1:28" ht="18">
      <c r="A40" s="278"/>
      <c r="B40" s="279"/>
      <c r="C40" s="280"/>
    </row>
    <row r="41" spans="1:28" ht="18">
      <c r="A41" s="275"/>
      <c r="B41" s="276"/>
      <c r="C41" s="277"/>
    </row>
    <row r="42" spans="1:28" ht="18">
      <c r="A42" s="278"/>
      <c r="B42" s="279"/>
      <c r="C42" s="280"/>
    </row>
    <row r="43" spans="1:28" ht="18">
      <c r="A43" s="275"/>
      <c r="B43" s="276"/>
      <c r="C43" s="277"/>
    </row>
    <row r="44" spans="1:28" ht="18">
      <c r="A44" s="278"/>
      <c r="B44" s="279"/>
      <c r="C44" s="280"/>
    </row>
    <row r="45" spans="1:28" ht="18">
      <c r="A45" s="275"/>
      <c r="B45" s="276"/>
      <c r="C45" s="277"/>
    </row>
    <row r="46" spans="1:28" ht="18">
      <c r="A46" s="278"/>
      <c r="B46" s="279"/>
      <c r="C46" s="280"/>
    </row>
    <row r="47" spans="1:28" ht="18">
      <c r="A47" s="275"/>
      <c r="B47" s="276"/>
      <c r="C47" s="277"/>
    </row>
    <row r="48" spans="1:28" s="156" customFormat="1" ht="18.75" thickBot="1">
      <c r="A48" s="278"/>
      <c r="B48" s="279"/>
      <c r="C48" s="280"/>
      <c r="D48" s="205"/>
      <c r="E48"/>
      <c r="F48"/>
      <c r="G48"/>
      <c r="H48"/>
      <c r="I48" s="205"/>
      <c r="J48" s="205"/>
      <c r="K48" s="205"/>
      <c r="L48" s="205"/>
      <c r="M48" s="205"/>
      <c r="N48" s="205"/>
      <c r="O48" s="205"/>
      <c r="P48" s="205"/>
      <c r="Q48" s="205"/>
      <c r="R48" s="205"/>
      <c r="S48" s="205"/>
      <c r="T48" s="205"/>
      <c r="U48" s="205"/>
      <c r="V48" s="205"/>
      <c r="W48" s="205"/>
      <c r="X48" s="205"/>
      <c r="Y48" s="205"/>
      <c r="Z48" s="205"/>
      <c r="AA48" s="205"/>
      <c r="AB48" s="204"/>
    </row>
    <row r="49" spans="1:15" ht="18.75">
      <c r="A49" s="500" t="s">
        <v>19</v>
      </c>
      <c r="B49" s="501"/>
      <c r="C49" s="370">
        <f>SUM(C7:C17)</f>
        <v>375000</v>
      </c>
      <c r="I49" s="70"/>
    </row>
    <row r="50" spans="1:15" ht="15.75">
      <c r="A50" s="281"/>
      <c r="B50" s="282"/>
      <c r="C50" s="371"/>
      <c r="I50" s="42"/>
    </row>
    <row r="51" spans="1:15" ht="18.75">
      <c r="A51" s="504" t="s">
        <v>420</v>
      </c>
      <c r="B51" s="505"/>
      <c r="C51" s="372">
        <f>C49*0.1</f>
        <v>37500</v>
      </c>
    </row>
    <row r="52" spans="1:15" ht="15.75">
      <c r="A52" s="281"/>
      <c r="B52" s="282"/>
      <c r="C52" s="373"/>
      <c r="O52" s="203"/>
    </row>
    <row r="53" spans="1:15" ht="18.75">
      <c r="A53" s="502" t="s">
        <v>421</v>
      </c>
      <c r="B53" s="503"/>
      <c r="C53" s="372">
        <f>C51+C49</f>
        <v>412500</v>
      </c>
    </row>
    <row r="54" spans="1:15" ht="15.75">
      <c r="A54" s="323"/>
      <c r="B54" s="324"/>
      <c r="C54" s="374"/>
    </row>
    <row r="55" spans="1:15" ht="18.75">
      <c r="A55" s="506" t="s">
        <v>16</v>
      </c>
      <c r="B55" s="507" t="s">
        <v>3</v>
      </c>
      <c r="C55" s="372">
        <f>C53*0.15</f>
        <v>61875</v>
      </c>
    </row>
    <row r="56" spans="1:15" ht="16.5" thickBot="1">
      <c r="A56" s="325"/>
      <c r="B56" s="326"/>
      <c r="C56" s="375"/>
    </row>
    <row r="57" spans="1:15" ht="19.5" thickBot="1">
      <c r="A57" s="508" t="s">
        <v>20</v>
      </c>
      <c r="B57" s="509" t="s">
        <v>4</v>
      </c>
      <c r="C57" s="376">
        <f>C55+C53</f>
        <v>474375</v>
      </c>
      <c r="G57" s="42"/>
      <c r="K57" s="42"/>
    </row>
    <row r="58" spans="1:15" ht="13.5" thickBot="1"/>
    <row r="59" spans="1:15" ht="18.75" thickBot="1">
      <c r="A59" s="466">
        <f>+'Vrede Telemetry'!A73:F73+1</f>
        <v>15</v>
      </c>
      <c r="B59" s="467"/>
      <c r="C59" s="468"/>
    </row>
    <row r="60" spans="1:15" ht="15">
      <c r="A60" s="240"/>
      <c r="B60" s="240"/>
      <c r="C60" s="240"/>
    </row>
    <row r="61" spans="1:15" ht="15">
      <c r="A61" s="178"/>
      <c r="B61" s="178"/>
      <c r="C61" s="178"/>
    </row>
    <row r="62" spans="1:15" ht="15">
      <c r="A62" s="178"/>
      <c r="B62" s="178"/>
      <c r="C62" s="178"/>
      <c r="D62" s="178"/>
      <c r="E62" s="178"/>
      <c r="F62" s="178"/>
    </row>
    <row r="63" spans="1:15" ht="15">
      <c r="A63" s="178"/>
      <c r="C63" s="178"/>
      <c r="D63" s="178"/>
      <c r="E63" s="178"/>
      <c r="F63" s="178"/>
    </row>
  </sheetData>
  <mergeCells count="7">
    <mergeCell ref="A5:C5"/>
    <mergeCell ref="A49:B49"/>
    <mergeCell ref="A53:B53"/>
    <mergeCell ref="A51:B51"/>
    <mergeCell ref="A59:C59"/>
    <mergeCell ref="A55:B55"/>
    <mergeCell ref="A57:B57"/>
  </mergeCells>
  <pageMargins left="0.59055118110236227" right="0" top="0.39370078740157483" bottom="0" header="0" footer="0"/>
  <pageSetup paperSize="9" scale="70" orientation="portrait"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8"/>
  <sheetViews>
    <sheetView tabSelected="1" view="pageBreakPreview" zoomScale="85" zoomScaleNormal="100" zoomScaleSheetLayoutView="85" workbookViewId="0">
      <selection activeCell="N7" sqref="N7"/>
    </sheetView>
  </sheetViews>
  <sheetFormatPr defaultColWidth="9.140625" defaultRowHeight="15"/>
  <cols>
    <col min="1" max="1" width="9.7109375" style="212" customWidth="1"/>
    <col min="2" max="2" width="10.7109375" style="212" customWidth="1"/>
    <col min="3" max="3" width="68.85546875" style="212" customWidth="1"/>
    <col min="4" max="4" width="6.5703125" style="212" customWidth="1"/>
    <col min="5" max="5" width="7.85546875" style="212" customWidth="1"/>
    <col min="6" max="6" width="11.5703125" style="212" customWidth="1"/>
    <col min="7" max="7" width="22.42578125" style="212" customWidth="1"/>
    <col min="8" max="16384" width="9.140625" style="212"/>
  </cols>
  <sheetData>
    <row r="1" spans="1:7" ht="38.450000000000003" customHeight="1">
      <c r="A1" s="208" t="s">
        <v>17</v>
      </c>
      <c r="B1" s="209"/>
      <c r="C1" s="209"/>
      <c r="D1" s="210"/>
      <c r="E1" s="210"/>
      <c r="F1" s="196"/>
      <c r="G1" s="211" t="str">
        <f>Cover!G2</f>
        <v>Date:   June 2022</v>
      </c>
    </row>
    <row r="2" spans="1:7" ht="30" customHeight="1">
      <c r="A2" s="213" t="s">
        <v>407</v>
      </c>
      <c r="B2" s="214"/>
      <c r="C2" s="214"/>
      <c r="D2" s="214"/>
      <c r="E2" s="215"/>
      <c r="F2" s="215"/>
      <c r="G2" s="216"/>
    </row>
    <row r="3" spans="1:7" ht="31.15" customHeight="1">
      <c r="A3" s="217"/>
      <c r="B3" s="218"/>
      <c r="C3" s="218"/>
      <c r="D3" s="215"/>
      <c r="E3" s="215"/>
      <c r="F3" s="215"/>
      <c r="G3" s="216"/>
    </row>
    <row r="4" spans="1:7" ht="21" customHeight="1" thickBot="1">
      <c r="A4" s="219"/>
      <c r="B4" s="220"/>
      <c r="C4" s="220"/>
      <c r="D4" s="221"/>
      <c r="E4" s="221"/>
      <c r="F4" s="221"/>
      <c r="G4" s="222"/>
    </row>
    <row r="5" spans="1:7" ht="9.9499999999999993" customHeight="1">
      <c r="A5" s="223"/>
      <c r="B5" s="224"/>
      <c r="C5" s="224"/>
      <c r="D5" s="224"/>
      <c r="E5" s="224"/>
      <c r="F5" s="224"/>
      <c r="G5" s="225"/>
    </row>
    <row r="6" spans="1:7" ht="18" customHeight="1">
      <c r="A6" s="226"/>
      <c r="B6" s="227"/>
      <c r="C6" s="228"/>
      <c r="D6" s="229"/>
      <c r="E6" s="230"/>
      <c r="F6" s="231"/>
      <c r="G6" s="232"/>
    </row>
    <row r="7" spans="1:7" ht="17.100000000000001" customHeight="1">
      <c r="A7" s="409" t="s">
        <v>15</v>
      </c>
      <c r="B7" s="410"/>
      <c r="C7" s="410"/>
      <c r="D7" s="410"/>
      <c r="E7" s="410"/>
      <c r="F7" s="410"/>
      <c r="G7" s="411"/>
    </row>
    <row r="8" spans="1:7" ht="17.100000000000001" customHeight="1">
      <c r="A8" s="412"/>
      <c r="B8" s="413"/>
      <c r="C8" s="413"/>
      <c r="D8" s="413"/>
      <c r="E8" s="413"/>
      <c r="F8" s="413"/>
      <c r="G8" s="414"/>
    </row>
    <row r="9" spans="1:7" ht="17.100000000000001" customHeight="1">
      <c r="A9" s="412"/>
      <c r="B9" s="413"/>
      <c r="C9" s="413"/>
      <c r="D9" s="413"/>
      <c r="E9" s="413"/>
      <c r="F9" s="413"/>
      <c r="G9" s="414"/>
    </row>
    <row r="10" spans="1:7" ht="17.100000000000001" customHeight="1">
      <c r="A10" s="412"/>
      <c r="B10" s="413"/>
      <c r="C10" s="413"/>
      <c r="D10" s="413"/>
      <c r="E10" s="413"/>
      <c r="F10" s="413"/>
      <c r="G10" s="414"/>
    </row>
    <row r="11" spans="1:7" ht="17.100000000000001" customHeight="1">
      <c r="A11" s="415"/>
      <c r="B11" s="416"/>
      <c r="C11" s="416"/>
      <c r="D11" s="416"/>
      <c r="E11" s="416"/>
      <c r="F11" s="416"/>
      <c r="G11" s="417"/>
    </row>
    <row r="12" spans="1:7" ht="17.100000000000001" customHeight="1">
      <c r="A12" s="233"/>
      <c r="B12" s="234"/>
      <c r="C12" s="234"/>
      <c r="D12" s="235"/>
      <c r="E12" s="236"/>
      <c r="F12" s="237"/>
      <c r="G12" s="238"/>
    </row>
    <row r="13" spans="1:7" ht="17.100000000000001" customHeight="1">
      <c r="A13" s="233"/>
      <c r="B13" s="234"/>
      <c r="C13" s="234"/>
      <c r="D13" s="235"/>
      <c r="E13" s="236"/>
      <c r="F13" s="237"/>
      <c r="G13" s="238"/>
    </row>
    <row r="14" spans="1:7" ht="17.100000000000001" customHeight="1">
      <c r="A14" s="418" t="s">
        <v>426</v>
      </c>
      <c r="B14" s="419"/>
      <c r="C14" s="419"/>
      <c r="D14" s="419"/>
      <c r="E14" s="419"/>
      <c r="F14" s="419"/>
      <c r="G14" s="420"/>
    </row>
    <row r="15" spans="1:7" ht="17.100000000000001" customHeight="1">
      <c r="A15" s="421"/>
      <c r="B15" s="422"/>
      <c r="C15" s="422"/>
      <c r="D15" s="422"/>
      <c r="E15" s="422"/>
      <c r="F15" s="422"/>
      <c r="G15" s="423"/>
    </row>
    <row r="16" spans="1:7" ht="17.100000000000001" customHeight="1">
      <c r="A16" s="421"/>
      <c r="B16" s="422"/>
      <c r="C16" s="422"/>
      <c r="D16" s="422"/>
      <c r="E16" s="422"/>
      <c r="F16" s="422"/>
      <c r="G16" s="423"/>
    </row>
    <row r="17" spans="1:7" ht="17.100000000000001" customHeight="1">
      <c r="A17" s="424"/>
      <c r="B17" s="425"/>
      <c r="C17" s="425"/>
      <c r="D17" s="425"/>
      <c r="E17" s="425"/>
      <c r="F17" s="425"/>
      <c r="G17" s="426"/>
    </row>
    <row r="18" spans="1:7" ht="17.100000000000001" customHeight="1">
      <c r="A18" s="233"/>
      <c r="B18" s="234"/>
      <c r="C18" s="239"/>
      <c r="D18" s="239"/>
      <c r="E18" s="239"/>
      <c r="F18" s="239"/>
      <c r="G18" s="238"/>
    </row>
    <row r="19" spans="1:7" ht="17.100000000000001" customHeight="1">
      <c r="A19" s="233"/>
      <c r="B19" s="234"/>
      <c r="C19" s="239"/>
      <c r="D19" s="239"/>
      <c r="E19" s="239"/>
      <c r="F19" s="239"/>
      <c r="G19" s="238"/>
    </row>
    <row r="20" spans="1:7" ht="17.100000000000001" customHeight="1">
      <c r="A20" s="427" t="s">
        <v>427</v>
      </c>
      <c r="B20" s="428"/>
      <c r="C20" s="428"/>
      <c r="D20" s="428"/>
      <c r="E20" s="428"/>
      <c r="F20" s="428"/>
      <c r="G20" s="429"/>
    </row>
    <row r="21" spans="1:7" ht="17.100000000000001" customHeight="1">
      <c r="A21" s="430"/>
      <c r="B21" s="431"/>
      <c r="C21" s="431"/>
      <c r="D21" s="431"/>
      <c r="E21" s="431"/>
      <c r="F21" s="431"/>
      <c r="G21" s="432"/>
    </row>
    <row r="22" spans="1:7" ht="17.100000000000001" customHeight="1">
      <c r="A22" s="430"/>
      <c r="B22" s="431"/>
      <c r="C22" s="431"/>
      <c r="D22" s="431"/>
      <c r="E22" s="431"/>
      <c r="F22" s="431"/>
      <c r="G22" s="432"/>
    </row>
    <row r="23" spans="1:7" ht="17.100000000000001" customHeight="1">
      <c r="A23" s="430"/>
      <c r="B23" s="431"/>
      <c r="C23" s="431"/>
      <c r="D23" s="431"/>
      <c r="E23" s="431"/>
      <c r="F23" s="431"/>
      <c r="G23" s="432"/>
    </row>
    <row r="24" spans="1:7" ht="17.100000000000001" customHeight="1">
      <c r="A24" s="430"/>
      <c r="B24" s="431"/>
      <c r="C24" s="431"/>
      <c r="D24" s="431"/>
      <c r="E24" s="431"/>
      <c r="F24" s="431"/>
      <c r="G24" s="432"/>
    </row>
    <row r="25" spans="1:7" ht="17.100000000000001" customHeight="1">
      <c r="A25" s="430"/>
      <c r="B25" s="431"/>
      <c r="C25" s="431"/>
      <c r="D25" s="431"/>
      <c r="E25" s="431"/>
      <c r="F25" s="431"/>
      <c r="G25" s="432"/>
    </row>
    <row r="26" spans="1:7" ht="17.100000000000001" customHeight="1">
      <c r="A26" s="433"/>
      <c r="B26" s="434"/>
      <c r="C26" s="434"/>
      <c r="D26" s="434"/>
      <c r="E26" s="434"/>
      <c r="F26" s="434"/>
      <c r="G26" s="435"/>
    </row>
    <row r="27" spans="1:7" ht="17.100000000000001" customHeight="1">
      <c r="A27" s="233"/>
      <c r="B27" s="234"/>
      <c r="C27" s="239"/>
      <c r="D27" s="239"/>
      <c r="E27" s="239"/>
      <c r="F27" s="239"/>
      <c r="G27" s="238"/>
    </row>
    <row r="28" spans="1:7" ht="17.100000000000001" customHeight="1">
      <c r="A28" s="233"/>
      <c r="B28" s="234"/>
      <c r="C28" s="239"/>
      <c r="D28" s="239"/>
      <c r="E28" s="239"/>
      <c r="F28" s="239"/>
      <c r="G28" s="238"/>
    </row>
    <row r="29" spans="1:7" ht="17.100000000000001" customHeight="1">
      <c r="A29" s="436" t="s">
        <v>428</v>
      </c>
      <c r="B29" s="437" t="s">
        <v>428</v>
      </c>
      <c r="C29" s="437" t="s">
        <v>428</v>
      </c>
      <c r="D29" s="437" t="s">
        <v>428</v>
      </c>
      <c r="E29" s="437" t="s">
        <v>428</v>
      </c>
      <c r="F29" s="437" t="s">
        <v>428</v>
      </c>
      <c r="G29" s="438" t="s">
        <v>428</v>
      </c>
    </row>
    <row r="30" spans="1:7" ht="17.100000000000001" customHeight="1">
      <c r="A30" s="439" t="s">
        <v>428</v>
      </c>
      <c r="B30" s="440" t="s">
        <v>428</v>
      </c>
      <c r="C30" s="440" t="s">
        <v>428</v>
      </c>
      <c r="D30" s="440" t="s">
        <v>428</v>
      </c>
      <c r="E30" s="440" t="s">
        <v>428</v>
      </c>
      <c r="F30" s="440" t="s">
        <v>428</v>
      </c>
      <c r="G30" s="441" t="s">
        <v>428</v>
      </c>
    </row>
    <row r="31" spans="1:7" ht="17.100000000000001" customHeight="1">
      <c r="A31" s="439" t="s">
        <v>428</v>
      </c>
      <c r="B31" s="440" t="s">
        <v>428</v>
      </c>
      <c r="C31" s="440" t="s">
        <v>428</v>
      </c>
      <c r="D31" s="440" t="s">
        <v>428</v>
      </c>
      <c r="E31" s="440" t="s">
        <v>428</v>
      </c>
      <c r="F31" s="440" t="s">
        <v>428</v>
      </c>
      <c r="G31" s="441" t="s">
        <v>428</v>
      </c>
    </row>
    <row r="32" spans="1:7" ht="17.100000000000001" customHeight="1">
      <c r="A32" s="442" t="s">
        <v>428</v>
      </c>
      <c r="B32" s="443" t="s">
        <v>428</v>
      </c>
      <c r="C32" s="443" t="s">
        <v>428</v>
      </c>
      <c r="D32" s="443" t="s">
        <v>428</v>
      </c>
      <c r="E32" s="443" t="s">
        <v>428</v>
      </c>
      <c r="F32" s="443" t="s">
        <v>428</v>
      </c>
      <c r="G32" s="444" t="s">
        <v>428</v>
      </c>
    </row>
    <row r="33" spans="1:7" ht="17.100000000000001" customHeight="1">
      <c r="A33" s="233"/>
      <c r="B33" s="234"/>
      <c r="C33" s="239"/>
      <c r="D33" s="239"/>
      <c r="E33" s="239"/>
      <c r="F33" s="239"/>
      <c r="G33" s="238"/>
    </row>
    <row r="34" spans="1:7" ht="17.100000000000001" customHeight="1">
      <c r="A34" s="233"/>
      <c r="B34" s="234"/>
      <c r="C34" s="239"/>
      <c r="D34" s="239"/>
      <c r="E34" s="239"/>
      <c r="F34" s="239"/>
      <c r="G34" s="238"/>
    </row>
    <row r="35" spans="1:7" ht="17.100000000000001" customHeight="1">
      <c r="A35" s="445" t="s">
        <v>429</v>
      </c>
      <c r="B35" s="446" t="s">
        <v>430</v>
      </c>
      <c r="C35" s="446" t="s">
        <v>430</v>
      </c>
      <c r="D35" s="446" t="s">
        <v>430</v>
      </c>
      <c r="E35" s="446" t="s">
        <v>430</v>
      </c>
      <c r="F35" s="446" t="s">
        <v>430</v>
      </c>
      <c r="G35" s="447" t="s">
        <v>430</v>
      </c>
    </row>
    <row r="36" spans="1:7" ht="17.100000000000001" customHeight="1">
      <c r="A36" s="448" t="s">
        <v>430</v>
      </c>
      <c r="B36" s="449" t="s">
        <v>430</v>
      </c>
      <c r="C36" s="449" t="s">
        <v>430</v>
      </c>
      <c r="D36" s="449" t="s">
        <v>430</v>
      </c>
      <c r="E36" s="449" t="s">
        <v>430</v>
      </c>
      <c r="F36" s="449" t="s">
        <v>430</v>
      </c>
      <c r="G36" s="450" t="s">
        <v>430</v>
      </c>
    </row>
    <row r="37" spans="1:7" ht="17.100000000000001" customHeight="1">
      <c r="A37" s="448" t="s">
        <v>430</v>
      </c>
      <c r="B37" s="449" t="s">
        <v>430</v>
      </c>
      <c r="C37" s="449" t="s">
        <v>430</v>
      </c>
      <c r="D37" s="449" t="s">
        <v>430</v>
      </c>
      <c r="E37" s="449" t="s">
        <v>430</v>
      </c>
      <c r="F37" s="449" t="s">
        <v>430</v>
      </c>
      <c r="G37" s="450" t="s">
        <v>430</v>
      </c>
    </row>
    <row r="38" spans="1:7" ht="17.100000000000001" customHeight="1">
      <c r="A38" s="448" t="s">
        <v>430</v>
      </c>
      <c r="B38" s="449" t="s">
        <v>430</v>
      </c>
      <c r="C38" s="449" t="s">
        <v>430</v>
      </c>
      <c r="D38" s="449" t="s">
        <v>430</v>
      </c>
      <c r="E38" s="449" t="s">
        <v>430</v>
      </c>
      <c r="F38" s="449" t="s">
        <v>430</v>
      </c>
      <c r="G38" s="450" t="s">
        <v>430</v>
      </c>
    </row>
    <row r="39" spans="1:7" ht="17.100000000000001" customHeight="1">
      <c r="A39" s="448" t="s">
        <v>430</v>
      </c>
      <c r="B39" s="449" t="s">
        <v>430</v>
      </c>
      <c r="C39" s="449" t="s">
        <v>430</v>
      </c>
      <c r="D39" s="449" t="s">
        <v>430</v>
      </c>
      <c r="E39" s="449" t="s">
        <v>430</v>
      </c>
      <c r="F39" s="449" t="s">
        <v>430</v>
      </c>
      <c r="G39" s="450" t="s">
        <v>430</v>
      </c>
    </row>
    <row r="40" spans="1:7" ht="17.100000000000001" customHeight="1">
      <c r="A40" s="451" t="s">
        <v>430</v>
      </c>
      <c r="B40" s="452" t="s">
        <v>430</v>
      </c>
      <c r="C40" s="452" t="s">
        <v>430</v>
      </c>
      <c r="D40" s="452" t="s">
        <v>430</v>
      </c>
      <c r="E40" s="452" t="s">
        <v>430</v>
      </c>
      <c r="F40" s="452" t="s">
        <v>430</v>
      </c>
      <c r="G40" s="453" t="s">
        <v>430</v>
      </c>
    </row>
    <row r="41" spans="1:7" ht="17.100000000000001" customHeight="1">
      <c r="A41" s="233"/>
      <c r="B41" s="234"/>
      <c r="C41" s="234"/>
      <c r="D41" s="235"/>
      <c r="E41" s="236"/>
      <c r="F41" s="237"/>
      <c r="G41" s="238"/>
    </row>
    <row r="42" spans="1:7" ht="17.100000000000001" customHeight="1">
      <c r="A42" s="233"/>
      <c r="B42" s="234"/>
      <c r="C42" s="234"/>
      <c r="D42" s="235"/>
      <c r="E42" s="236"/>
      <c r="F42" s="237"/>
      <c r="G42" s="238"/>
    </row>
    <row r="43" spans="1:7" ht="17.100000000000001" customHeight="1">
      <c r="A43" s="233"/>
      <c r="B43" s="234"/>
      <c r="C43" s="234"/>
      <c r="D43" s="235"/>
      <c r="E43" s="236"/>
      <c r="F43" s="237"/>
      <c r="G43" s="238"/>
    </row>
    <row r="44" spans="1:7" ht="17.100000000000001" customHeight="1">
      <c r="A44" s="233"/>
      <c r="B44" s="234"/>
      <c r="C44" s="234"/>
      <c r="D44" s="235"/>
      <c r="E44" s="236"/>
      <c r="F44" s="237"/>
      <c r="G44" s="238"/>
    </row>
    <row r="45" spans="1:7" ht="17.100000000000001" customHeight="1">
      <c r="A45" s="233"/>
      <c r="B45" s="234"/>
      <c r="C45" s="234"/>
      <c r="D45" s="235"/>
      <c r="E45" s="236"/>
      <c r="F45" s="237"/>
      <c r="G45" s="238"/>
    </row>
    <row r="46" spans="1:7" ht="17.100000000000001" customHeight="1">
      <c r="A46" s="233"/>
      <c r="B46" s="234"/>
      <c r="C46" s="234"/>
      <c r="D46" s="235"/>
      <c r="E46" s="236"/>
      <c r="F46" s="237"/>
      <c r="G46" s="238"/>
    </row>
    <row r="47" spans="1:7" ht="17.100000000000001" customHeight="1">
      <c r="A47" s="233"/>
      <c r="B47" s="234"/>
      <c r="C47" s="234"/>
      <c r="D47" s="235"/>
      <c r="E47" s="236"/>
      <c r="F47" s="237"/>
      <c r="G47" s="238"/>
    </row>
    <row r="48" spans="1:7" ht="17.100000000000001" customHeight="1">
      <c r="A48" s="233"/>
      <c r="B48" s="234"/>
      <c r="C48" s="234"/>
      <c r="D48" s="235"/>
      <c r="E48" s="236"/>
      <c r="F48" s="237"/>
      <c r="G48" s="238"/>
    </row>
    <row r="49" spans="1:7" ht="17.100000000000001" customHeight="1">
      <c r="A49" s="233"/>
      <c r="B49" s="234"/>
      <c r="C49" s="234"/>
      <c r="D49" s="235"/>
      <c r="E49" s="236"/>
      <c r="F49" s="237"/>
      <c r="G49" s="238"/>
    </row>
    <row r="50" spans="1:7" ht="17.100000000000001" customHeight="1">
      <c r="A50" s="233"/>
      <c r="B50" s="234"/>
      <c r="C50" s="234"/>
      <c r="D50" s="235"/>
      <c r="E50" s="236"/>
      <c r="F50" s="237"/>
      <c r="G50" s="238"/>
    </row>
    <row r="51" spans="1:7" ht="17.100000000000001" customHeight="1">
      <c r="A51" s="233"/>
      <c r="B51" s="234"/>
      <c r="C51" s="234"/>
      <c r="D51" s="235"/>
      <c r="E51" s="236"/>
      <c r="F51" s="237"/>
      <c r="G51" s="238"/>
    </row>
    <row r="52" spans="1:7" ht="17.100000000000001" customHeight="1" thickBot="1">
      <c r="A52" s="233"/>
      <c r="B52" s="234"/>
      <c r="C52" s="234"/>
      <c r="D52" s="235"/>
      <c r="E52" s="236"/>
      <c r="F52" s="237"/>
      <c r="G52" s="238"/>
    </row>
    <row r="53" spans="1:7" ht="17.100000000000001" customHeight="1" thickTop="1">
      <c r="A53" s="454" t="s">
        <v>21</v>
      </c>
      <c r="B53" s="455"/>
      <c r="C53" s="455"/>
      <c r="D53" s="455"/>
      <c r="E53" s="455"/>
      <c r="F53" s="460">
        <f>Summary!C57</f>
        <v>474375</v>
      </c>
      <c r="G53" s="461"/>
    </row>
    <row r="54" spans="1:7" ht="17.100000000000001" customHeight="1">
      <c r="A54" s="456"/>
      <c r="B54" s="457"/>
      <c r="C54" s="457"/>
      <c r="D54" s="457"/>
      <c r="E54" s="457"/>
      <c r="F54" s="462"/>
      <c r="G54" s="463"/>
    </row>
    <row r="55" spans="1:7" ht="17.100000000000001" customHeight="1" thickBot="1">
      <c r="A55" s="458"/>
      <c r="B55" s="459"/>
      <c r="C55" s="459"/>
      <c r="D55" s="459"/>
      <c r="E55" s="459"/>
      <c r="F55" s="464"/>
      <c r="G55" s="465"/>
    </row>
    <row r="56" spans="1:7" ht="17.100000000000001" customHeight="1" thickTop="1">
      <c r="A56" s="233"/>
      <c r="B56" s="234"/>
      <c r="C56" s="234"/>
      <c r="D56" s="235"/>
      <c r="E56" s="236"/>
      <c r="F56" s="237"/>
      <c r="G56" s="238"/>
    </row>
    <row r="57" spans="1:7" ht="17.100000000000001" customHeight="1">
      <c r="A57" s="233"/>
      <c r="B57" s="234"/>
      <c r="C57" s="234"/>
      <c r="D57" s="235"/>
      <c r="E57" s="236"/>
      <c r="F57" s="237"/>
      <c r="G57" s="238"/>
    </row>
    <row r="58" spans="1:7" ht="17.100000000000001" customHeight="1">
      <c r="A58" s="233"/>
      <c r="B58" s="234"/>
      <c r="C58" s="234"/>
      <c r="D58" s="235"/>
      <c r="E58" s="236"/>
      <c r="F58" s="237"/>
      <c r="G58" s="238"/>
    </row>
    <row r="59" spans="1:7" ht="17.100000000000001" customHeight="1">
      <c r="A59" s="233"/>
      <c r="B59" s="234"/>
      <c r="C59" s="234"/>
      <c r="D59" s="235"/>
      <c r="E59" s="236"/>
      <c r="F59" s="237"/>
      <c r="G59" s="238"/>
    </row>
    <row r="60" spans="1:7" ht="18">
      <c r="A60" s="233"/>
      <c r="B60" s="234"/>
      <c r="C60" s="234"/>
      <c r="D60" s="235"/>
      <c r="E60" s="236"/>
      <c r="F60" s="237"/>
      <c r="G60" s="238"/>
    </row>
    <row r="61" spans="1:7" ht="18.75" thickBot="1">
      <c r="A61" s="233"/>
      <c r="B61" s="234"/>
      <c r="C61" s="234"/>
      <c r="D61" s="235"/>
      <c r="E61" s="236"/>
      <c r="F61" s="237"/>
      <c r="G61" s="238"/>
    </row>
    <row r="62" spans="1:7" ht="18.75" thickBot="1">
      <c r="A62" s="406">
        <v>1</v>
      </c>
      <c r="B62" s="407"/>
      <c r="C62" s="407"/>
      <c r="D62" s="407"/>
      <c r="E62" s="407"/>
      <c r="F62" s="407"/>
      <c r="G62" s="408"/>
    </row>
    <row r="63" spans="1:7">
      <c r="A63" s="240"/>
      <c r="B63" s="240"/>
      <c r="C63" s="240"/>
      <c r="D63" s="240"/>
      <c r="E63" s="240"/>
      <c r="F63" s="240"/>
      <c r="G63" s="240"/>
    </row>
    <row r="64" spans="1:7">
      <c r="A64" s="178"/>
      <c r="B64" s="178"/>
      <c r="C64" s="178"/>
      <c r="D64" s="178"/>
      <c r="E64" s="178"/>
      <c r="F64" s="178"/>
      <c r="G64" s="178"/>
    </row>
    <row r="65" spans="1:7">
      <c r="A65" s="178"/>
      <c r="B65" s="178"/>
      <c r="C65" s="178"/>
      <c r="D65" s="178"/>
      <c r="E65" s="178"/>
      <c r="F65" s="178"/>
      <c r="G65" s="178"/>
    </row>
    <row r="66" spans="1:7">
      <c r="A66" s="178"/>
      <c r="B66" s="178"/>
      <c r="C66" s="178"/>
      <c r="D66" s="178"/>
      <c r="E66" s="178"/>
      <c r="F66" s="178"/>
      <c r="G66" s="178"/>
    </row>
    <row r="67" spans="1:7">
      <c r="A67" s="178"/>
      <c r="B67" s="178"/>
      <c r="C67" s="178"/>
      <c r="D67" s="178"/>
      <c r="E67" s="178"/>
      <c r="F67" s="178"/>
      <c r="G67" s="178"/>
    </row>
    <row r="68" spans="1:7">
      <c r="A68" s="241"/>
      <c r="B68" s="241"/>
      <c r="C68" s="241"/>
      <c r="D68" s="241"/>
      <c r="E68" s="241"/>
      <c r="F68" s="241"/>
      <c r="G68" s="241"/>
    </row>
    <row r="69" spans="1:7">
      <c r="A69" s="241"/>
      <c r="B69" s="241"/>
      <c r="C69" s="241"/>
      <c r="D69" s="241"/>
      <c r="E69" s="241"/>
      <c r="F69" s="241"/>
      <c r="G69" s="241"/>
    </row>
    <row r="70" spans="1:7">
      <c r="A70" s="241"/>
      <c r="B70" s="241"/>
      <c r="C70" s="241"/>
      <c r="D70" s="241"/>
      <c r="E70" s="241"/>
      <c r="F70" s="241"/>
      <c r="G70" s="241"/>
    </row>
    <row r="71" spans="1:7">
      <c r="A71" s="241"/>
      <c r="B71" s="241"/>
      <c r="C71" s="241"/>
      <c r="D71" s="241"/>
      <c r="E71" s="241"/>
      <c r="F71" s="241"/>
      <c r="G71" s="241"/>
    </row>
    <row r="72" spans="1:7">
      <c r="A72" s="241"/>
      <c r="B72" s="241"/>
      <c r="C72" s="241"/>
      <c r="D72" s="241"/>
      <c r="E72" s="241"/>
      <c r="F72" s="241"/>
      <c r="G72" s="241"/>
    </row>
    <row r="73" spans="1:7">
      <c r="A73" s="241"/>
      <c r="B73" s="241"/>
      <c r="C73" s="241"/>
      <c r="D73" s="241"/>
      <c r="E73" s="241"/>
      <c r="F73" s="241"/>
      <c r="G73" s="241"/>
    </row>
    <row r="74" spans="1:7">
      <c r="A74" s="241"/>
      <c r="B74" s="241"/>
      <c r="C74" s="241"/>
      <c r="D74" s="241"/>
      <c r="E74" s="241"/>
      <c r="F74" s="241"/>
      <c r="G74" s="241"/>
    </row>
    <row r="75" spans="1:7">
      <c r="A75" s="241"/>
      <c r="B75" s="241"/>
      <c r="C75" s="241"/>
      <c r="D75" s="241"/>
      <c r="E75" s="241"/>
      <c r="F75" s="241"/>
      <c r="G75" s="241"/>
    </row>
    <row r="76" spans="1:7">
      <c r="A76" s="241"/>
      <c r="B76" s="241"/>
      <c r="C76" s="241"/>
      <c r="D76" s="241"/>
      <c r="E76" s="241"/>
      <c r="F76" s="241"/>
      <c r="G76" s="241"/>
    </row>
    <row r="77" spans="1:7">
      <c r="A77" s="241"/>
      <c r="B77" s="241"/>
      <c r="C77" s="241"/>
      <c r="D77" s="241"/>
      <c r="E77" s="241"/>
      <c r="F77" s="241"/>
      <c r="G77" s="241"/>
    </row>
    <row r="78" spans="1:7">
      <c r="A78" s="241"/>
      <c r="B78" s="241"/>
      <c r="C78" s="241"/>
      <c r="D78" s="241"/>
      <c r="E78" s="241"/>
      <c r="F78" s="241"/>
      <c r="G78" s="241"/>
    </row>
    <row r="79" spans="1:7">
      <c r="A79" s="241"/>
      <c r="B79" s="241"/>
      <c r="C79" s="241"/>
      <c r="D79" s="241"/>
      <c r="E79" s="241"/>
      <c r="F79" s="241"/>
      <c r="G79" s="241"/>
    </row>
    <row r="80" spans="1:7">
      <c r="A80" s="241"/>
      <c r="B80" s="241"/>
      <c r="C80" s="241"/>
      <c r="D80" s="241"/>
      <c r="E80" s="241"/>
      <c r="F80" s="241"/>
      <c r="G80" s="241"/>
    </row>
    <row r="81" spans="1:7">
      <c r="A81" s="241"/>
      <c r="B81" s="241"/>
      <c r="C81" s="241"/>
      <c r="D81" s="241"/>
      <c r="E81" s="241"/>
      <c r="F81" s="241"/>
      <c r="G81" s="241"/>
    </row>
    <row r="82" spans="1:7">
      <c r="A82" s="241"/>
      <c r="B82" s="241"/>
      <c r="C82" s="241"/>
      <c r="D82" s="241"/>
      <c r="E82" s="241"/>
      <c r="F82" s="241"/>
      <c r="G82" s="241"/>
    </row>
    <row r="83" spans="1:7">
      <c r="A83" s="241"/>
      <c r="B83" s="241"/>
      <c r="C83" s="241"/>
      <c r="D83" s="241"/>
      <c r="E83" s="241"/>
      <c r="F83" s="241"/>
      <c r="G83" s="241"/>
    </row>
    <row r="84" spans="1:7">
      <c r="A84" s="241"/>
      <c r="B84" s="241"/>
      <c r="C84" s="241"/>
      <c r="D84" s="241"/>
      <c r="E84" s="241"/>
      <c r="F84" s="241"/>
      <c r="G84" s="241"/>
    </row>
    <row r="85" spans="1:7">
      <c r="A85" s="241"/>
      <c r="B85" s="241"/>
      <c r="C85" s="241"/>
      <c r="D85" s="241"/>
      <c r="E85" s="241"/>
      <c r="F85" s="241"/>
      <c r="G85" s="241"/>
    </row>
    <row r="86" spans="1:7">
      <c r="A86" s="241"/>
      <c r="B86" s="241"/>
      <c r="C86" s="241"/>
      <c r="D86" s="241"/>
      <c r="E86" s="241"/>
      <c r="F86" s="241"/>
      <c r="G86" s="241"/>
    </row>
    <row r="87" spans="1:7">
      <c r="A87" s="241"/>
      <c r="B87" s="241"/>
      <c r="C87" s="241"/>
      <c r="D87" s="241"/>
      <c r="E87" s="241"/>
      <c r="F87" s="241"/>
      <c r="G87" s="241"/>
    </row>
    <row r="88" spans="1:7">
      <c r="A88" s="241"/>
      <c r="B88" s="241"/>
      <c r="C88" s="241"/>
      <c r="D88" s="241"/>
      <c r="E88" s="241"/>
      <c r="F88" s="241"/>
      <c r="G88" s="241"/>
    </row>
    <row r="89" spans="1:7">
      <c r="A89" s="241"/>
      <c r="B89" s="241"/>
      <c r="C89" s="241"/>
      <c r="D89" s="241"/>
      <c r="E89" s="241"/>
      <c r="F89" s="241"/>
      <c r="G89" s="241"/>
    </row>
    <row r="90" spans="1:7">
      <c r="A90" s="241"/>
      <c r="B90" s="241"/>
      <c r="C90" s="241"/>
      <c r="D90" s="241"/>
      <c r="E90" s="241"/>
      <c r="F90" s="241"/>
      <c r="G90" s="241"/>
    </row>
    <row r="91" spans="1:7">
      <c r="A91" s="241"/>
      <c r="B91" s="241"/>
      <c r="C91" s="241"/>
      <c r="D91" s="241"/>
      <c r="E91" s="241"/>
      <c r="F91" s="241"/>
      <c r="G91" s="241"/>
    </row>
    <row r="92" spans="1:7">
      <c r="A92" s="241"/>
      <c r="B92" s="241"/>
      <c r="C92" s="241"/>
      <c r="D92" s="241"/>
      <c r="E92" s="241"/>
      <c r="F92" s="241"/>
      <c r="G92" s="241"/>
    </row>
    <row r="93" spans="1:7">
      <c r="A93" s="241"/>
      <c r="B93" s="241"/>
      <c r="C93" s="241"/>
      <c r="D93" s="241"/>
      <c r="E93" s="241"/>
      <c r="F93" s="241"/>
      <c r="G93" s="241"/>
    </row>
    <row r="94" spans="1:7">
      <c r="A94" s="241"/>
      <c r="B94" s="241"/>
      <c r="C94" s="241"/>
      <c r="D94" s="241"/>
      <c r="E94" s="241"/>
      <c r="F94" s="241"/>
      <c r="G94" s="241"/>
    </row>
    <row r="95" spans="1:7">
      <c r="A95" s="241"/>
      <c r="B95" s="241"/>
      <c r="C95" s="241"/>
      <c r="D95" s="241"/>
      <c r="E95" s="241"/>
      <c r="F95" s="241"/>
      <c r="G95" s="241"/>
    </row>
    <row r="96" spans="1:7">
      <c r="A96" s="241"/>
      <c r="B96" s="241"/>
      <c r="C96" s="241"/>
      <c r="D96" s="241"/>
      <c r="E96" s="241"/>
      <c r="F96" s="241"/>
      <c r="G96" s="241"/>
    </row>
    <row r="97" spans="1:7">
      <c r="A97" s="241"/>
      <c r="B97" s="241"/>
      <c r="C97" s="241"/>
      <c r="D97" s="241"/>
      <c r="E97" s="241"/>
      <c r="F97" s="241"/>
      <c r="G97" s="241"/>
    </row>
    <row r="98" spans="1:7">
      <c r="A98" s="241"/>
      <c r="B98" s="241"/>
      <c r="C98" s="241"/>
      <c r="D98" s="241"/>
      <c r="E98" s="241"/>
      <c r="F98" s="241"/>
      <c r="G98" s="241"/>
    </row>
    <row r="99" spans="1:7">
      <c r="A99" s="241"/>
      <c r="B99" s="241"/>
      <c r="C99" s="241"/>
      <c r="D99" s="241"/>
      <c r="E99" s="241"/>
      <c r="F99" s="241"/>
      <c r="G99" s="241"/>
    </row>
    <row r="100" spans="1:7">
      <c r="A100" s="241"/>
      <c r="B100" s="241"/>
      <c r="C100" s="241"/>
      <c r="D100" s="241"/>
      <c r="E100" s="241"/>
      <c r="F100" s="241"/>
      <c r="G100" s="241"/>
    </row>
    <row r="101" spans="1:7">
      <c r="A101" s="241"/>
      <c r="B101" s="241"/>
      <c r="C101" s="241"/>
      <c r="D101" s="241"/>
      <c r="E101" s="241"/>
      <c r="F101" s="241"/>
      <c r="G101" s="241"/>
    </row>
    <row r="102" spans="1:7">
      <c r="A102" s="241"/>
      <c r="B102" s="241"/>
      <c r="C102" s="241"/>
      <c r="D102" s="241"/>
      <c r="E102" s="241"/>
      <c r="F102" s="241"/>
      <c r="G102" s="241"/>
    </row>
    <row r="103" spans="1:7">
      <c r="A103" s="241"/>
      <c r="B103" s="241"/>
      <c r="C103" s="241"/>
      <c r="D103" s="241"/>
      <c r="E103" s="241"/>
      <c r="F103" s="241"/>
      <c r="G103" s="241"/>
    </row>
    <row r="104" spans="1:7">
      <c r="A104" s="241"/>
      <c r="B104" s="241"/>
      <c r="C104" s="241"/>
      <c r="D104" s="241"/>
      <c r="E104" s="241"/>
      <c r="F104" s="241"/>
      <c r="G104" s="241"/>
    </row>
    <row r="105" spans="1:7">
      <c r="A105" s="241"/>
      <c r="B105" s="241"/>
      <c r="C105" s="241"/>
      <c r="D105" s="241"/>
      <c r="E105" s="241"/>
      <c r="F105" s="241"/>
      <c r="G105" s="241"/>
    </row>
    <row r="106" spans="1:7">
      <c r="A106" s="241"/>
      <c r="B106" s="241"/>
      <c r="C106" s="241"/>
      <c r="D106" s="241"/>
      <c r="E106" s="241"/>
      <c r="F106" s="241"/>
      <c r="G106" s="241"/>
    </row>
    <row r="107" spans="1:7">
      <c r="A107" s="241"/>
      <c r="B107" s="241"/>
      <c r="C107" s="241"/>
      <c r="D107" s="241"/>
      <c r="E107" s="241"/>
      <c r="F107" s="241"/>
      <c r="G107" s="241"/>
    </row>
    <row r="108" spans="1:7">
      <c r="A108" s="241"/>
      <c r="B108" s="241"/>
      <c r="C108" s="241"/>
      <c r="D108" s="241"/>
      <c r="E108" s="241"/>
      <c r="F108" s="241"/>
      <c r="G108" s="241"/>
    </row>
    <row r="109" spans="1:7">
      <c r="A109" s="241"/>
      <c r="B109" s="241"/>
      <c r="C109" s="241"/>
      <c r="D109" s="241"/>
      <c r="E109" s="241"/>
      <c r="F109" s="241"/>
      <c r="G109" s="241"/>
    </row>
    <row r="110" spans="1:7">
      <c r="A110" s="241"/>
      <c r="B110" s="241"/>
      <c r="C110" s="241"/>
      <c r="D110" s="241"/>
      <c r="E110" s="241"/>
      <c r="F110" s="241"/>
      <c r="G110" s="241"/>
    </row>
    <row r="111" spans="1:7">
      <c r="A111" s="241"/>
      <c r="B111" s="241"/>
      <c r="C111" s="241"/>
      <c r="D111" s="241"/>
      <c r="E111" s="241"/>
      <c r="F111" s="241"/>
      <c r="G111" s="241"/>
    </row>
    <row r="112" spans="1:7">
      <c r="A112" s="241"/>
      <c r="B112" s="241"/>
      <c r="C112" s="241"/>
      <c r="D112" s="241"/>
      <c r="E112" s="241"/>
      <c r="F112" s="241"/>
      <c r="G112" s="241"/>
    </row>
    <row r="113" spans="1:7">
      <c r="A113" s="241"/>
      <c r="B113" s="241"/>
      <c r="C113" s="241"/>
      <c r="D113" s="241"/>
      <c r="E113" s="241"/>
      <c r="F113" s="241"/>
      <c r="G113" s="241"/>
    </row>
    <row r="114" spans="1:7">
      <c r="A114" s="241"/>
      <c r="B114" s="241"/>
      <c r="C114" s="241"/>
      <c r="D114" s="241"/>
      <c r="E114" s="241"/>
      <c r="F114" s="241"/>
      <c r="G114" s="241"/>
    </row>
    <row r="115" spans="1:7">
      <c r="A115" s="241"/>
      <c r="B115" s="241"/>
      <c r="C115" s="241"/>
      <c r="D115" s="241"/>
      <c r="E115" s="241"/>
      <c r="F115" s="241"/>
      <c r="G115" s="241"/>
    </row>
    <row r="116" spans="1:7">
      <c r="A116" s="241"/>
      <c r="B116" s="241"/>
      <c r="C116" s="241"/>
      <c r="D116" s="241"/>
      <c r="E116" s="241"/>
      <c r="F116" s="241"/>
      <c r="G116" s="241"/>
    </row>
    <row r="117" spans="1:7">
      <c r="A117" s="241"/>
      <c r="B117" s="241"/>
      <c r="C117" s="241"/>
      <c r="D117" s="241"/>
      <c r="E117" s="241"/>
      <c r="F117" s="241"/>
      <c r="G117" s="241"/>
    </row>
    <row r="118" spans="1:7">
      <c r="A118" s="241"/>
      <c r="B118" s="241"/>
      <c r="C118" s="241"/>
      <c r="D118" s="241"/>
      <c r="E118" s="241"/>
      <c r="F118" s="241"/>
      <c r="G118" s="241"/>
    </row>
    <row r="119" spans="1:7">
      <c r="A119" s="241"/>
      <c r="B119" s="241"/>
      <c r="C119" s="241"/>
      <c r="D119" s="241"/>
      <c r="E119" s="241"/>
      <c r="F119" s="241"/>
      <c r="G119" s="241"/>
    </row>
    <row r="120" spans="1:7">
      <c r="A120" s="241"/>
      <c r="B120" s="241"/>
      <c r="C120" s="241"/>
      <c r="D120" s="241"/>
      <c r="E120" s="241"/>
      <c r="F120" s="241"/>
      <c r="G120" s="241"/>
    </row>
    <row r="121" spans="1:7">
      <c r="A121" s="241"/>
      <c r="B121" s="241"/>
      <c r="C121" s="241"/>
      <c r="D121" s="241"/>
      <c r="E121" s="241"/>
      <c r="F121" s="241"/>
      <c r="G121" s="241"/>
    </row>
    <row r="122" spans="1:7">
      <c r="A122" s="241"/>
      <c r="B122" s="241"/>
      <c r="C122" s="241"/>
      <c r="D122" s="241"/>
      <c r="E122" s="241"/>
      <c r="F122" s="241"/>
      <c r="G122" s="241"/>
    </row>
    <row r="123" spans="1:7">
      <c r="A123" s="241"/>
      <c r="B123" s="241"/>
      <c r="C123" s="241"/>
      <c r="D123" s="241"/>
      <c r="E123" s="241"/>
      <c r="F123" s="241"/>
      <c r="G123" s="241"/>
    </row>
    <row r="124" spans="1:7">
      <c r="A124" s="241"/>
      <c r="B124" s="241"/>
      <c r="C124" s="241"/>
      <c r="D124" s="241"/>
      <c r="E124" s="241"/>
      <c r="F124" s="241"/>
      <c r="G124" s="241"/>
    </row>
    <row r="125" spans="1:7">
      <c r="A125" s="241"/>
      <c r="B125" s="241"/>
      <c r="C125" s="241"/>
      <c r="D125" s="241"/>
      <c r="E125" s="241"/>
      <c r="F125" s="241"/>
      <c r="G125" s="241"/>
    </row>
    <row r="126" spans="1:7">
      <c r="A126" s="241"/>
      <c r="B126" s="241"/>
      <c r="C126" s="241"/>
      <c r="D126" s="241"/>
      <c r="E126" s="241"/>
      <c r="F126" s="241"/>
      <c r="G126" s="241"/>
    </row>
    <row r="127" spans="1:7">
      <c r="A127" s="241"/>
      <c r="B127" s="241"/>
      <c r="C127" s="241"/>
      <c r="D127" s="241"/>
      <c r="E127" s="241"/>
      <c r="F127" s="241"/>
      <c r="G127" s="241"/>
    </row>
    <row r="128" spans="1:7">
      <c r="A128" s="241"/>
      <c r="B128" s="241"/>
      <c r="C128" s="241"/>
      <c r="D128" s="241"/>
      <c r="E128" s="241"/>
      <c r="F128" s="241"/>
      <c r="G128" s="241"/>
    </row>
    <row r="129" spans="1:7">
      <c r="A129" s="241"/>
      <c r="B129" s="241"/>
      <c r="C129" s="241"/>
      <c r="D129" s="241"/>
      <c r="E129" s="241"/>
      <c r="F129" s="241"/>
      <c r="G129" s="241"/>
    </row>
    <row r="130" spans="1:7">
      <c r="A130" s="241"/>
      <c r="B130" s="241"/>
      <c r="C130" s="241"/>
      <c r="D130" s="241"/>
      <c r="E130" s="241"/>
      <c r="F130" s="241"/>
      <c r="G130" s="241"/>
    </row>
    <row r="131" spans="1:7">
      <c r="A131" s="241"/>
      <c r="B131" s="241"/>
      <c r="C131" s="241"/>
      <c r="D131" s="241"/>
      <c r="E131" s="241"/>
      <c r="F131" s="241"/>
      <c r="G131" s="241"/>
    </row>
    <row r="132" spans="1:7">
      <c r="A132" s="241"/>
      <c r="B132" s="241"/>
      <c r="C132" s="241"/>
      <c r="D132" s="241"/>
      <c r="E132" s="241"/>
      <c r="F132" s="241"/>
      <c r="G132" s="241"/>
    </row>
    <row r="133" spans="1:7">
      <c r="A133" s="241"/>
      <c r="B133" s="241"/>
      <c r="C133" s="241"/>
      <c r="D133" s="241"/>
      <c r="E133" s="241"/>
      <c r="F133" s="241"/>
      <c r="G133" s="241"/>
    </row>
    <row r="134" spans="1:7">
      <c r="A134" s="241"/>
      <c r="B134" s="241"/>
      <c r="C134" s="241"/>
      <c r="D134" s="241"/>
      <c r="E134" s="241"/>
      <c r="F134" s="241"/>
      <c r="G134" s="241"/>
    </row>
    <row r="135" spans="1:7">
      <c r="A135" s="241"/>
      <c r="B135" s="241"/>
      <c r="C135" s="241"/>
      <c r="D135" s="241"/>
      <c r="E135" s="241"/>
      <c r="F135" s="241"/>
      <c r="G135" s="241"/>
    </row>
    <row r="136" spans="1:7">
      <c r="A136" s="241"/>
      <c r="B136" s="241"/>
      <c r="C136" s="241"/>
      <c r="D136" s="241"/>
      <c r="E136" s="241"/>
      <c r="F136" s="241"/>
      <c r="G136" s="241"/>
    </row>
    <row r="137" spans="1:7">
      <c r="A137" s="241"/>
      <c r="B137" s="241"/>
      <c r="C137" s="241"/>
      <c r="D137" s="241"/>
      <c r="E137" s="241"/>
      <c r="F137" s="241"/>
      <c r="G137" s="241"/>
    </row>
    <row r="138" spans="1:7">
      <c r="A138" s="241"/>
      <c r="B138" s="241"/>
      <c r="C138" s="241"/>
      <c r="D138" s="241"/>
      <c r="E138" s="241"/>
      <c r="F138" s="241"/>
      <c r="G138" s="241"/>
    </row>
    <row r="139" spans="1:7">
      <c r="A139" s="241"/>
      <c r="B139" s="241"/>
      <c r="C139" s="241"/>
      <c r="D139" s="241"/>
      <c r="E139" s="241"/>
      <c r="F139" s="241"/>
      <c r="G139" s="241"/>
    </row>
    <row r="140" spans="1:7">
      <c r="A140" s="241"/>
      <c r="B140" s="241"/>
      <c r="C140" s="241"/>
      <c r="D140" s="241"/>
      <c r="E140" s="241"/>
      <c r="F140" s="241"/>
      <c r="G140" s="241"/>
    </row>
    <row r="141" spans="1:7">
      <c r="A141" s="241"/>
      <c r="B141" s="241"/>
      <c r="C141" s="241"/>
      <c r="D141" s="241"/>
      <c r="E141" s="241"/>
      <c r="F141" s="241"/>
      <c r="G141" s="241"/>
    </row>
    <row r="142" spans="1:7">
      <c r="A142" s="241"/>
      <c r="B142" s="241"/>
      <c r="C142" s="241"/>
      <c r="D142" s="241"/>
      <c r="E142" s="241"/>
      <c r="F142" s="241"/>
      <c r="G142" s="241"/>
    </row>
    <row r="143" spans="1:7">
      <c r="A143" s="241"/>
      <c r="B143" s="241"/>
      <c r="C143" s="241"/>
      <c r="D143" s="241"/>
      <c r="E143" s="241"/>
      <c r="F143" s="241"/>
      <c r="G143" s="241"/>
    </row>
    <row r="144" spans="1:7">
      <c r="A144" s="241"/>
      <c r="B144" s="241"/>
      <c r="C144" s="241"/>
      <c r="D144" s="241"/>
      <c r="E144" s="241"/>
      <c r="F144" s="241"/>
      <c r="G144" s="241"/>
    </row>
    <row r="145" spans="1:7">
      <c r="A145" s="241"/>
      <c r="B145" s="241"/>
      <c r="C145" s="241"/>
      <c r="D145" s="241"/>
      <c r="E145" s="241"/>
      <c r="F145" s="241"/>
      <c r="G145" s="241"/>
    </row>
    <row r="146" spans="1:7">
      <c r="A146" s="241"/>
      <c r="B146" s="241"/>
      <c r="C146" s="241"/>
      <c r="D146" s="241"/>
      <c r="E146" s="241"/>
      <c r="F146" s="241"/>
      <c r="G146" s="241"/>
    </row>
    <row r="147" spans="1:7">
      <c r="A147" s="241"/>
      <c r="B147" s="241"/>
      <c r="C147" s="241"/>
      <c r="D147" s="241"/>
      <c r="E147" s="241"/>
      <c r="F147" s="241"/>
      <c r="G147" s="241"/>
    </row>
    <row r="148" spans="1:7">
      <c r="A148" s="241"/>
      <c r="B148" s="241"/>
      <c r="C148" s="241"/>
      <c r="D148" s="241"/>
      <c r="E148" s="241"/>
      <c r="F148" s="241"/>
      <c r="G148" s="241"/>
    </row>
    <row r="149" spans="1:7">
      <c r="A149" s="241"/>
      <c r="B149" s="241"/>
      <c r="C149" s="241"/>
      <c r="D149" s="241"/>
      <c r="E149" s="241"/>
      <c r="F149" s="241"/>
      <c r="G149" s="241"/>
    </row>
    <row r="150" spans="1:7">
      <c r="A150" s="241"/>
      <c r="B150" s="241"/>
      <c r="C150" s="241"/>
      <c r="D150" s="241"/>
      <c r="E150" s="241"/>
      <c r="F150" s="241"/>
      <c r="G150" s="241"/>
    </row>
    <row r="151" spans="1:7">
      <c r="A151" s="241"/>
      <c r="B151" s="241"/>
      <c r="C151" s="241"/>
      <c r="D151" s="241"/>
      <c r="E151" s="241"/>
      <c r="F151" s="241"/>
      <c r="G151" s="241"/>
    </row>
    <row r="152" spans="1:7">
      <c r="A152" s="241"/>
      <c r="B152" s="241"/>
      <c r="C152" s="241"/>
      <c r="D152" s="241"/>
      <c r="E152" s="241"/>
      <c r="F152" s="241"/>
      <c r="G152" s="241"/>
    </row>
    <row r="153" spans="1:7">
      <c r="A153" s="241"/>
      <c r="B153" s="241"/>
      <c r="C153" s="241"/>
      <c r="D153" s="241"/>
      <c r="E153" s="241"/>
      <c r="F153" s="241"/>
      <c r="G153" s="241"/>
    </row>
    <row r="154" spans="1:7">
      <c r="A154" s="241"/>
      <c r="B154" s="241"/>
      <c r="C154" s="241"/>
      <c r="D154" s="241"/>
      <c r="E154" s="241"/>
      <c r="F154" s="241"/>
      <c r="G154" s="241"/>
    </row>
    <row r="155" spans="1:7">
      <c r="A155" s="241"/>
      <c r="B155" s="241"/>
      <c r="C155" s="241"/>
      <c r="D155" s="241"/>
      <c r="E155" s="241"/>
      <c r="F155" s="241"/>
      <c r="G155" s="241"/>
    </row>
    <row r="156" spans="1:7">
      <c r="A156" s="241"/>
      <c r="B156" s="241"/>
      <c r="C156" s="241"/>
      <c r="D156" s="241"/>
      <c r="E156" s="241"/>
      <c r="F156" s="241"/>
      <c r="G156" s="241"/>
    </row>
    <row r="157" spans="1:7">
      <c r="A157" s="241"/>
      <c r="B157" s="241"/>
      <c r="C157" s="241"/>
      <c r="D157" s="241"/>
      <c r="E157" s="241"/>
      <c r="F157" s="241"/>
      <c r="G157" s="241"/>
    </row>
    <row r="158" spans="1:7">
      <c r="A158" s="241"/>
      <c r="B158" s="241"/>
      <c r="C158" s="241"/>
      <c r="D158" s="241"/>
      <c r="E158" s="241"/>
      <c r="F158" s="241"/>
      <c r="G158" s="241"/>
    </row>
    <row r="159" spans="1:7">
      <c r="A159" s="241"/>
      <c r="B159" s="241"/>
      <c r="C159" s="241"/>
      <c r="D159" s="241"/>
      <c r="E159" s="241"/>
      <c r="F159" s="241"/>
      <c r="G159" s="241"/>
    </row>
    <row r="160" spans="1:7">
      <c r="A160" s="241"/>
      <c r="B160" s="241"/>
      <c r="C160" s="241"/>
      <c r="D160" s="241"/>
      <c r="E160" s="241"/>
      <c r="F160" s="241"/>
      <c r="G160" s="241"/>
    </row>
    <row r="161" spans="1:7">
      <c r="A161" s="241"/>
      <c r="B161" s="241"/>
      <c r="C161" s="241"/>
      <c r="D161" s="241"/>
      <c r="E161" s="241"/>
      <c r="F161" s="241"/>
      <c r="G161" s="241"/>
    </row>
    <row r="162" spans="1:7">
      <c r="A162" s="241"/>
      <c r="B162" s="241"/>
      <c r="C162" s="241"/>
      <c r="D162" s="241"/>
      <c r="E162" s="241"/>
      <c r="F162" s="241"/>
      <c r="G162" s="241"/>
    </row>
    <row r="163" spans="1:7">
      <c r="A163" s="241"/>
      <c r="B163" s="241"/>
      <c r="C163" s="241"/>
      <c r="D163" s="241"/>
      <c r="E163" s="241"/>
      <c r="F163" s="241"/>
      <c r="G163" s="241"/>
    </row>
    <row r="164" spans="1:7">
      <c r="A164" s="241"/>
      <c r="B164" s="241"/>
      <c r="C164" s="241"/>
      <c r="D164" s="241"/>
      <c r="E164" s="241"/>
      <c r="F164" s="241"/>
      <c r="G164" s="241"/>
    </row>
    <row r="165" spans="1:7">
      <c r="A165" s="241"/>
      <c r="B165" s="241"/>
      <c r="C165" s="241"/>
      <c r="D165" s="241"/>
      <c r="E165" s="241"/>
      <c r="F165" s="241"/>
      <c r="G165" s="241"/>
    </row>
    <row r="166" spans="1:7">
      <c r="A166" s="241"/>
      <c r="B166" s="241"/>
      <c r="C166" s="241"/>
      <c r="D166" s="241"/>
      <c r="E166" s="241"/>
      <c r="F166" s="241"/>
      <c r="G166" s="241"/>
    </row>
    <row r="167" spans="1:7">
      <c r="A167" s="241"/>
      <c r="B167" s="241"/>
      <c r="C167" s="241"/>
      <c r="D167" s="241"/>
      <c r="E167" s="241"/>
      <c r="F167" s="241"/>
      <c r="G167" s="241"/>
    </row>
    <row r="168" spans="1:7">
      <c r="A168" s="241"/>
      <c r="B168" s="241"/>
      <c r="C168" s="241"/>
      <c r="D168" s="241"/>
      <c r="E168" s="241"/>
      <c r="F168" s="241"/>
      <c r="G168" s="241"/>
    </row>
    <row r="169" spans="1:7">
      <c r="A169" s="241"/>
      <c r="B169" s="241"/>
      <c r="C169" s="241"/>
      <c r="D169" s="241"/>
      <c r="E169" s="241"/>
      <c r="F169" s="241"/>
      <c r="G169" s="241"/>
    </row>
    <row r="170" spans="1:7">
      <c r="A170" s="241"/>
      <c r="B170" s="241"/>
      <c r="C170" s="241"/>
      <c r="D170" s="241"/>
      <c r="E170" s="241"/>
      <c r="F170" s="241"/>
      <c r="G170" s="241"/>
    </row>
    <row r="171" spans="1:7">
      <c r="A171" s="241"/>
      <c r="B171" s="241"/>
      <c r="C171" s="241"/>
      <c r="D171" s="241"/>
      <c r="E171" s="241"/>
      <c r="F171" s="241"/>
      <c r="G171" s="241"/>
    </row>
    <row r="172" spans="1:7">
      <c r="A172" s="241"/>
      <c r="B172" s="241"/>
      <c r="C172" s="241"/>
      <c r="D172" s="241"/>
      <c r="E172" s="241"/>
      <c r="F172" s="241"/>
      <c r="G172" s="241"/>
    </row>
    <row r="173" spans="1:7">
      <c r="A173" s="241"/>
      <c r="B173" s="241"/>
      <c r="C173" s="241"/>
      <c r="D173" s="241"/>
      <c r="E173" s="241"/>
      <c r="F173" s="241"/>
      <c r="G173" s="241"/>
    </row>
    <row r="174" spans="1:7">
      <c r="A174" s="241"/>
      <c r="B174" s="241"/>
      <c r="C174" s="241"/>
      <c r="D174" s="241"/>
      <c r="E174" s="241"/>
      <c r="F174" s="241"/>
      <c r="G174" s="241"/>
    </row>
    <row r="175" spans="1:7">
      <c r="A175" s="241"/>
      <c r="B175" s="241"/>
      <c r="C175" s="241"/>
      <c r="D175" s="241"/>
      <c r="E175" s="241"/>
      <c r="F175" s="241"/>
      <c r="G175" s="241"/>
    </row>
    <row r="176" spans="1:7">
      <c r="A176" s="241"/>
      <c r="B176" s="241"/>
      <c r="C176" s="241"/>
      <c r="D176" s="241"/>
      <c r="E176" s="241"/>
      <c r="F176" s="241"/>
      <c r="G176" s="241"/>
    </row>
    <row r="177" spans="1:7">
      <c r="A177" s="241"/>
      <c r="B177" s="241"/>
      <c r="C177" s="241"/>
      <c r="D177" s="241"/>
      <c r="E177" s="241"/>
      <c r="F177" s="241"/>
      <c r="G177" s="241"/>
    </row>
    <row r="178" spans="1:7">
      <c r="A178" s="241"/>
      <c r="B178" s="241"/>
      <c r="C178" s="241"/>
      <c r="D178" s="241"/>
      <c r="E178" s="241"/>
      <c r="F178" s="241"/>
      <c r="G178" s="241"/>
    </row>
    <row r="179" spans="1:7">
      <c r="A179" s="241"/>
      <c r="B179" s="241"/>
      <c r="C179" s="241"/>
      <c r="D179" s="241"/>
      <c r="E179" s="241"/>
      <c r="F179" s="241"/>
      <c r="G179" s="241"/>
    </row>
    <row r="180" spans="1:7">
      <c r="A180" s="241"/>
      <c r="B180" s="241"/>
      <c r="C180" s="241"/>
      <c r="D180" s="241"/>
      <c r="E180" s="241"/>
      <c r="F180" s="241"/>
      <c r="G180" s="241"/>
    </row>
    <row r="181" spans="1:7">
      <c r="A181" s="241"/>
      <c r="B181" s="241"/>
      <c r="C181" s="241"/>
      <c r="D181" s="241"/>
      <c r="E181" s="241"/>
      <c r="F181" s="241"/>
      <c r="G181" s="241"/>
    </row>
    <row r="182" spans="1:7">
      <c r="A182" s="241"/>
      <c r="B182" s="241"/>
      <c r="C182" s="241"/>
      <c r="D182" s="241"/>
      <c r="E182" s="241"/>
      <c r="F182" s="241"/>
      <c r="G182" s="241"/>
    </row>
    <row r="183" spans="1:7">
      <c r="A183" s="241"/>
      <c r="B183" s="241"/>
      <c r="C183" s="241"/>
      <c r="D183" s="241"/>
      <c r="E183" s="241"/>
      <c r="F183" s="241"/>
      <c r="G183" s="241"/>
    </row>
    <row r="184" spans="1:7">
      <c r="A184" s="241"/>
      <c r="B184" s="241"/>
      <c r="C184" s="241"/>
      <c r="D184" s="241"/>
      <c r="E184" s="241"/>
      <c r="F184" s="241"/>
      <c r="G184" s="241"/>
    </row>
    <row r="185" spans="1:7">
      <c r="A185" s="241"/>
      <c r="B185" s="241"/>
      <c r="C185" s="241"/>
      <c r="D185" s="241"/>
      <c r="E185" s="241"/>
      <c r="F185" s="241"/>
      <c r="G185" s="241"/>
    </row>
    <row r="186" spans="1:7">
      <c r="A186" s="241"/>
      <c r="B186" s="241"/>
      <c r="C186" s="241"/>
      <c r="D186" s="241"/>
      <c r="E186" s="241"/>
      <c r="F186" s="241"/>
      <c r="G186" s="241"/>
    </row>
    <row r="187" spans="1:7">
      <c r="A187" s="241"/>
      <c r="B187" s="241"/>
      <c r="C187" s="241"/>
      <c r="D187" s="241"/>
      <c r="E187" s="241"/>
      <c r="F187" s="241"/>
      <c r="G187" s="241"/>
    </row>
    <row r="188" spans="1:7">
      <c r="A188" s="241"/>
      <c r="B188" s="241"/>
      <c r="C188" s="241"/>
      <c r="D188" s="241"/>
      <c r="E188" s="241"/>
      <c r="F188" s="241"/>
      <c r="G188" s="241"/>
    </row>
    <row r="189" spans="1:7">
      <c r="A189" s="241"/>
      <c r="B189" s="241"/>
      <c r="C189" s="241"/>
      <c r="D189" s="241"/>
      <c r="E189" s="241"/>
      <c r="F189" s="241"/>
      <c r="G189" s="241"/>
    </row>
    <row r="190" spans="1:7">
      <c r="A190" s="241"/>
      <c r="B190" s="241"/>
      <c r="C190" s="241"/>
      <c r="D190" s="241"/>
      <c r="E190" s="241"/>
      <c r="F190" s="241"/>
      <c r="G190" s="241"/>
    </row>
    <row r="191" spans="1:7">
      <c r="A191" s="241"/>
      <c r="B191" s="241"/>
      <c r="C191" s="241"/>
      <c r="D191" s="241"/>
      <c r="E191" s="241"/>
      <c r="F191" s="241"/>
      <c r="G191" s="241"/>
    </row>
    <row r="192" spans="1:7">
      <c r="A192" s="241"/>
      <c r="B192" s="241"/>
      <c r="C192" s="241"/>
      <c r="D192" s="241"/>
      <c r="E192" s="241"/>
      <c r="F192" s="241"/>
      <c r="G192" s="241"/>
    </row>
    <row r="193" spans="1:7">
      <c r="A193" s="241"/>
      <c r="B193" s="241"/>
      <c r="C193" s="241"/>
      <c r="D193" s="241"/>
      <c r="E193" s="241"/>
      <c r="F193" s="241"/>
      <c r="G193" s="241"/>
    </row>
    <row r="194" spans="1:7">
      <c r="A194" s="241"/>
      <c r="B194" s="241"/>
      <c r="C194" s="241"/>
      <c r="D194" s="241"/>
      <c r="E194" s="241"/>
      <c r="F194" s="241"/>
      <c r="G194" s="241"/>
    </row>
    <row r="195" spans="1:7">
      <c r="A195" s="241"/>
      <c r="B195" s="241"/>
      <c r="C195" s="241"/>
      <c r="D195" s="241"/>
      <c r="E195" s="241"/>
      <c r="F195" s="241"/>
      <c r="G195" s="241"/>
    </row>
    <row r="196" spans="1:7">
      <c r="A196" s="241"/>
      <c r="B196" s="241"/>
      <c r="C196" s="241"/>
      <c r="D196" s="241"/>
      <c r="E196" s="241"/>
      <c r="F196" s="241"/>
      <c r="G196" s="241"/>
    </row>
    <row r="197" spans="1:7">
      <c r="A197" s="241"/>
      <c r="B197" s="241"/>
      <c r="C197" s="241"/>
      <c r="D197" s="241"/>
      <c r="E197" s="241"/>
      <c r="F197" s="241"/>
      <c r="G197" s="241"/>
    </row>
    <row r="198" spans="1:7">
      <c r="A198" s="241"/>
      <c r="B198" s="241"/>
      <c r="C198" s="241"/>
      <c r="D198" s="241"/>
      <c r="E198" s="241"/>
      <c r="F198" s="241"/>
      <c r="G198" s="241"/>
    </row>
    <row r="199" spans="1:7">
      <c r="A199" s="241"/>
      <c r="B199" s="241"/>
      <c r="C199" s="241"/>
      <c r="D199" s="241"/>
      <c r="E199" s="241"/>
      <c r="F199" s="241"/>
      <c r="G199" s="241"/>
    </row>
    <row r="200" spans="1:7">
      <c r="A200" s="241"/>
      <c r="B200" s="241"/>
      <c r="C200" s="241"/>
      <c r="D200" s="241"/>
      <c r="E200" s="241"/>
      <c r="F200" s="241"/>
      <c r="G200" s="241"/>
    </row>
    <row r="201" spans="1:7">
      <c r="A201" s="241"/>
      <c r="B201" s="241"/>
      <c r="C201" s="241"/>
      <c r="D201" s="241"/>
      <c r="E201" s="241"/>
      <c r="F201" s="241"/>
      <c r="G201" s="241"/>
    </row>
    <row r="202" spans="1:7">
      <c r="A202" s="241"/>
      <c r="B202" s="241"/>
      <c r="C202" s="241"/>
      <c r="D202" s="241"/>
      <c r="E202" s="241"/>
      <c r="F202" s="241"/>
      <c r="G202" s="241"/>
    </row>
    <row r="203" spans="1:7">
      <c r="A203" s="241"/>
      <c r="B203" s="241"/>
      <c r="C203" s="241"/>
      <c r="D203" s="241"/>
      <c r="E203" s="241"/>
      <c r="F203" s="241"/>
      <c r="G203" s="241"/>
    </row>
    <row r="204" spans="1:7">
      <c r="A204" s="241"/>
      <c r="B204" s="241"/>
      <c r="C204" s="241"/>
      <c r="D204" s="241"/>
      <c r="E204" s="241"/>
      <c r="F204" s="241"/>
      <c r="G204" s="241"/>
    </row>
    <row r="205" spans="1:7">
      <c r="A205" s="241"/>
      <c r="B205" s="241"/>
      <c r="C205" s="241"/>
      <c r="D205" s="241"/>
      <c r="E205" s="241"/>
      <c r="F205" s="241"/>
      <c r="G205" s="241"/>
    </row>
    <row r="206" spans="1:7">
      <c r="A206" s="241"/>
      <c r="B206" s="241"/>
      <c r="C206" s="241"/>
      <c r="D206" s="241"/>
      <c r="E206" s="241"/>
      <c r="F206" s="241"/>
      <c r="G206" s="241"/>
    </row>
    <row r="207" spans="1:7">
      <c r="A207" s="241"/>
      <c r="B207" s="241"/>
      <c r="C207" s="241"/>
      <c r="D207" s="241"/>
      <c r="E207" s="241"/>
      <c r="F207" s="241"/>
      <c r="G207" s="241"/>
    </row>
    <row r="208" spans="1:7">
      <c r="A208" s="241"/>
      <c r="B208" s="241"/>
      <c r="C208" s="241"/>
      <c r="D208" s="241"/>
      <c r="E208" s="241"/>
      <c r="F208" s="241"/>
      <c r="G208" s="241"/>
    </row>
    <row r="209" spans="1:7">
      <c r="A209" s="241"/>
      <c r="B209" s="241"/>
      <c r="C209" s="241"/>
      <c r="D209" s="241"/>
      <c r="E209" s="241"/>
      <c r="F209" s="241"/>
      <c r="G209" s="241"/>
    </row>
    <row r="210" spans="1:7">
      <c r="A210" s="241"/>
      <c r="B210" s="241"/>
      <c r="C210" s="241"/>
      <c r="D210" s="241"/>
      <c r="E210" s="241"/>
      <c r="F210" s="241"/>
      <c r="G210" s="241"/>
    </row>
    <row r="211" spans="1:7">
      <c r="A211" s="241"/>
      <c r="B211" s="241"/>
      <c r="C211" s="241"/>
      <c r="D211" s="241"/>
      <c r="E211" s="241"/>
      <c r="F211" s="241"/>
      <c r="G211" s="241"/>
    </row>
    <row r="212" spans="1:7">
      <c r="A212" s="241"/>
      <c r="B212" s="241"/>
      <c r="C212" s="241"/>
      <c r="D212" s="241"/>
      <c r="E212" s="241"/>
      <c r="F212" s="241"/>
      <c r="G212" s="241"/>
    </row>
    <row r="213" spans="1:7">
      <c r="A213" s="241"/>
      <c r="B213" s="241"/>
      <c r="C213" s="241"/>
      <c r="D213" s="241"/>
      <c r="E213" s="241"/>
      <c r="F213" s="241"/>
      <c r="G213" s="241"/>
    </row>
    <row r="214" spans="1:7">
      <c r="A214" s="241"/>
      <c r="B214" s="241"/>
      <c r="C214" s="241"/>
      <c r="D214" s="241"/>
      <c r="E214" s="241"/>
      <c r="F214" s="241"/>
      <c r="G214" s="241"/>
    </row>
    <row r="215" spans="1:7">
      <c r="A215" s="241"/>
      <c r="B215" s="241"/>
      <c r="C215" s="241"/>
      <c r="D215" s="241"/>
      <c r="E215" s="241"/>
      <c r="F215" s="241"/>
      <c r="G215" s="241"/>
    </row>
    <row r="216" spans="1:7">
      <c r="A216" s="241"/>
      <c r="B216" s="241"/>
      <c r="C216" s="241"/>
      <c r="D216" s="241"/>
      <c r="E216" s="241"/>
      <c r="F216" s="241"/>
      <c r="G216" s="241"/>
    </row>
    <row r="217" spans="1:7">
      <c r="A217" s="241"/>
      <c r="B217" s="241"/>
      <c r="C217" s="241"/>
      <c r="D217" s="241"/>
      <c r="E217" s="241"/>
      <c r="F217" s="241"/>
      <c r="G217" s="241"/>
    </row>
    <row r="218" spans="1:7">
      <c r="A218" s="241"/>
      <c r="B218" s="241"/>
      <c r="C218" s="241"/>
      <c r="D218" s="241"/>
      <c r="E218" s="241"/>
      <c r="F218" s="241"/>
      <c r="G218" s="241"/>
    </row>
    <row r="219" spans="1:7">
      <c r="A219" s="241"/>
      <c r="B219" s="241"/>
      <c r="C219" s="241"/>
      <c r="D219" s="241"/>
      <c r="E219" s="241"/>
      <c r="F219" s="241"/>
      <c r="G219" s="241"/>
    </row>
    <row r="220" spans="1:7">
      <c r="A220" s="241"/>
      <c r="B220" s="241"/>
      <c r="C220" s="241"/>
      <c r="D220" s="241"/>
      <c r="E220" s="241"/>
      <c r="F220" s="241"/>
      <c r="G220" s="241"/>
    </row>
    <row r="221" spans="1:7">
      <c r="A221" s="241"/>
      <c r="B221" s="241"/>
      <c r="C221" s="241"/>
      <c r="D221" s="241"/>
      <c r="E221" s="241"/>
      <c r="F221" s="241"/>
      <c r="G221" s="241"/>
    </row>
    <row r="222" spans="1:7">
      <c r="A222" s="241"/>
      <c r="B222" s="241"/>
      <c r="C222" s="241"/>
      <c r="D222" s="241"/>
      <c r="E222" s="241"/>
      <c r="F222" s="241"/>
      <c r="G222" s="241"/>
    </row>
    <row r="223" spans="1:7">
      <c r="A223" s="241"/>
      <c r="B223" s="241"/>
      <c r="C223" s="241"/>
      <c r="D223" s="241"/>
      <c r="E223" s="241"/>
      <c r="F223" s="241"/>
      <c r="G223" s="241"/>
    </row>
    <row r="224" spans="1:7">
      <c r="A224" s="241"/>
      <c r="B224" s="241"/>
      <c r="C224" s="241"/>
      <c r="D224" s="241"/>
      <c r="E224" s="241"/>
      <c r="F224" s="241"/>
      <c r="G224" s="241"/>
    </row>
    <row r="225" spans="1:7">
      <c r="A225" s="241"/>
      <c r="B225" s="241"/>
      <c r="C225" s="241"/>
      <c r="D225" s="241"/>
      <c r="E225" s="241"/>
      <c r="F225" s="241"/>
      <c r="G225" s="241"/>
    </row>
    <row r="226" spans="1:7">
      <c r="A226" s="241"/>
      <c r="B226" s="241"/>
      <c r="C226" s="241"/>
      <c r="D226" s="241"/>
      <c r="E226" s="241"/>
      <c r="F226" s="241"/>
      <c r="G226" s="241"/>
    </row>
    <row r="227" spans="1:7">
      <c r="A227" s="241"/>
      <c r="B227" s="241"/>
      <c r="C227" s="241"/>
      <c r="D227" s="241"/>
      <c r="E227" s="241"/>
      <c r="F227" s="241"/>
      <c r="G227" s="241"/>
    </row>
    <row r="228" spans="1:7">
      <c r="A228" s="241"/>
      <c r="B228" s="241"/>
      <c r="C228" s="241"/>
      <c r="D228" s="241"/>
      <c r="E228" s="241"/>
      <c r="F228" s="241"/>
      <c r="G228" s="241"/>
    </row>
    <row r="229" spans="1:7">
      <c r="A229" s="241"/>
      <c r="B229" s="241"/>
      <c r="C229" s="241"/>
      <c r="D229" s="241"/>
      <c r="E229" s="241"/>
      <c r="F229" s="241"/>
      <c r="G229" s="241"/>
    </row>
    <row r="230" spans="1:7">
      <c r="A230" s="241"/>
      <c r="B230" s="241"/>
      <c r="C230" s="241"/>
      <c r="D230" s="241"/>
      <c r="E230" s="241"/>
      <c r="F230" s="241"/>
      <c r="G230" s="241"/>
    </row>
    <row r="231" spans="1:7">
      <c r="A231" s="241"/>
      <c r="B231" s="241"/>
      <c r="C231" s="241"/>
      <c r="D231" s="241"/>
      <c r="E231" s="241"/>
      <c r="F231" s="241"/>
      <c r="G231" s="241"/>
    </row>
    <row r="232" spans="1:7">
      <c r="A232" s="241"/>
      <c r="B232" s="241"/>
      <c r="C232" s="241"/>
      <c r="D232" s="241"/>
      <c r="E232" s="241"/>
      <c r="F232" s="241"/>
      <c r="G232" s="241"/>
    </row>
    <row r="233" spans="1:7">
      <c r="A233" s="241"/>
      <c r="B233" s="241"/>
      <c r="C233" s="241"/>
      <c r="D233" s="241"/>
      <c r="E233" s="241"/>
      <c r="F233" s="241"/>
      <c r="G233" s="241"/>
    </row>
    <row r="234" spans="1:7">
      <c r="A234" s="241"/>
      <c r="B234" s="241"/>
      <c r="C234" s="241"/>
      <c r="D234" s="241"/>
      <c r="E234" s="241"/>
      <c r="F234" s="241"/>
      <c r="G234" s="241"/>
    </row>
    <row r="235" spans="1:7">
      <c r="A235" s="241"/>
      <c r="B235" s="241"/>
      <c r="C235" s="241"/>
      <c r="D235" s="241"/>
      <c r="E235" s="241"/>
      <c r="F235" s="241"/>
      <c r="G235" s="241"/>
    </row>
    <row r="236" spans="1:7">
      <c r="A236" s="241"/>
      <c r="B236" s="241"/>
      <c r="C236" s="241"/>
      <c r="D236" s="241"/>
      <c r="E236" s="241"/>
      <c r="F236" s="241"/>
      <c r="G236" s="241"/>
    </row>
    <row r="237" spans="1:7">
      <c r="A237" s="241"/>
      <c r="B237" s="241"/>
      <c r="C237" s="241"/>
      <c r="D237" s="241"/>
      <c r="E237" s="241"/>
      <c r="F237" s="241"/>
      <c r="G237" s="241"/>
    </row>
    <row r="238" spans="1:7">
      <c r="A238" s="241"/>
      <c r="B238" s="241"/>
      <c r="C238" s="241"/>
      <c r="D238" s="241"/>
      <c r="E238" s="241"/>
      <c r="F238" s="241"/>
      <c r="G238" s="241"/>
    </row>
    <row r="239" spans="1:7">
      <c r="A239" s="241"/>
      <c r="B239" s="241"/>
      <c r="C239" s="241"/>
      <c r="D239" s="241"/>
      <c r="E239" s="241"/>
      <c r="F239" s="241"/>
      <c r="G239" s="241"/>
    </row>
    <row r="240" spans="1:7">
      <c r="A240" s="241"/>
      <c r="B240" s="241"/>
      <c r="C240" s="241"/>
      <c r="D240" s="241"/>
      <c r="E240" s="241"/>
      <c r="F240" s="241"/>
      <c r="G240" s="241"/>
    </row>
    <row r="241" spans="1:7">
      <c r="A241" s="241"/>
      <c r="B241" s="241"/>
      <c r="C241" s="241"/>
      <c r="D241" s="241"/>
      <c r="E241" s="241"/>
      <c r="F241" s="241"/>
      <c r="G241" s="241"/>
    </row>
    <row r="242" spans="1:7">
      <c r="A242" s="241"/>
      <c r="B242" s="241"/>
      <c r="C242" s="241"/>
      <c r="D242" s="241"/>
      <c r="E242" s="241"/>
      <c r="F242" s="241"/>
      <c r="G242" s="241"/>
    </row>
    <row r="243" spans="1:7">
      <c r="A243" s="241"/>
      <c r="B243" s="241"/>
      <c r="C243" s="241"/>
      <c r="D243" s="241"/>
      <c r="E243" s="241"/>
      <c r="F243" s="241"/>
      <c r="G243" s="241"/>
    </row>
    <row r="244" spans="1:7">
      <c r="A244" s="241"/>
      <c r="B244" s="241"/>
      <c r="C244" s="241"/>
      <c r="D244" s="241"/>
      <c r="E244" s="241"/>
      <c r="F244" s="241"/>
      <c r="G244" s="241"/>
    </row>
    <row r="245" spans="1:7">
      <c r="A245" s="241"/>
      <c r="B245" s="241"/>
      <c r="C245" s="241"/>
      <c r="D245" s="241"/>
      <c r="E245" s="241"/>
      <c r="F245" s="241"/>
      <c r="G245" s="241"/>
    </row>
    <row r="246" spans="1:7">
      <c r="A246" s="241"/>
      <c r="B246" s="241"/>
      <c r="C246" s="241"/>
      <c r="D246" s="241"/>
      <c r="E246" s="241"/>
      <c r="F246" s="241"/>
      <c r="G246" s="241"/>
    </row>
    <row r="247" spans="1:7">
      <c r="A247" s="241"/>
      <c r="B247" s="241"/>
      <c r="C247" s="241"/>
      <c r="D247" s="241"/>
      <c r="E247" s="241"/>
      <c r="F247" s="241"/>
      <c r="G247" s="241"/>
    </row>
    <row r="248" spans="1:7">
      <c r="A248" s="241"/>
      <c r="B248" s="241"/>
      <c r="C248" s="241"/>
      <c r="D248" s="241"/>
      <c r="E248" s="241"/>
      <c r="F248" s="241"/>
      <c r="G248" s="241"/>
    </row>
    <row r="249" spans="1:7">
      <c r="A249" s="241"/>
      <c r="B249" s="241"/>
      <c r="C249" s="241"/>
      <c r="D249" s="241"/>
      <c r="E249" s="241"/>
      <c r="F249" s="241"/>
      <c r="G249" s="241"/>
    </row>
    <row r="250" spans="1:7">
      <c r="A250" s="241"/>
      <c r="B250" s="241"/>
      <c r="C250" s="241"/>
      <c r="D250" s="241"/>
      <c r="E250" s="241"/>
      <c r="F250" s="241"/>
      <c r="G250" s="241"/>
    </row>
    <row r="251" spans="1:7">
      <c r="A251" s="241"/>
      <c r="B251" s="241"/>
      <c r="C251" s="241"/>
      <c r="D251" s="241"/>
      <c r="E251" s="241"/>
      <c r="F251" s="241"/>
      <c r="G251" s="241"/>
    </row>
    <row r="252" spans="1:7">
      <c r="A252" s="241"/>
      <c r="B252" s="241"/>
      <c r="C252" s="241"/>
      <c r="D252" s="241"/>
      <c r="E252" s="241"/>
      <c r="F252" s="241"/>
      <c r="G252" s="241"/>
    </row>
    <row r="253" spans="1:7">
      <c r="A253" s="241"/>
      <c r="B253" s="241"/>
      <c r="C253" s="241"/>
      <c r="D253" s="241"/>
      <c r="E253" s="241"/>
      <c r="F253" s="241"/>
      <c r="G253" s="241"/>
    </row>
    <row r="254" spans="1:7">
      <c r="A254" s="241"/>
      <c r="B254" s="241"/>
      <c r="C254" s="241"/>
      <c r="D254" s="241"/>
      <c r="E254" s="241"/>
      <c r="F254" s="241"/>
      <c r="G254" s="241"/>
    </row>
    <row r="255" spans="1:7">
      <c r="A255" s="241"/>
      <c r="B255" s="241"/>
      <c r="C255" s="241"/>
      <c r="D255" s="241"/>
      <c r="E255" s="241"/>
      <c r="F255" s="241"/>
      <c r="G255" s="241"/>
    </row>
    <row r="256" spans="1:7">
      <c r="A256" s="241"/>
      <c r="B256" s="241"/>
      <c r="C256" s="241"/>
      <c r="D256" s="241"/>
      <c r="E256" s="241"/>
      <c r="F256" s="241"/>
      <c r="G256" s="241"/>
    </row>
    <row r="257" spans="1:7">
      <c r="A257" s="241"/>
      <c r="B257" s="241"/>
      <c r="C257" s="241"/>
      <c r="D257" s="241"/>
      <c r="E257" s="241"/>
      <c r="F257" s="241"/>
      <c r="G257" s="241"/>
    </row>
    <row r="258" spans="1:7">
      <c r="A258" s="241"/>
      <c r="B258" s="241"/>
      <c r="C258" s="241"/>
      <c r="D258" s="241"/>
      <c r="E258" s="241"/>
      <c r="F258" s="241"/>
      <c r="G258" s="241"/>
    </row>
    <row r="259" spans="1:7">
      <c r="A259" s="241"/>
      <c r="B259" s="241"/>
      <c r="C259" s="241"/>
      <c r="D259" s="241"/>
      <c r="E259" s="241"/>
      <c r="F259" s="241"/>
      <c r="G259" s="241"/>
    </row>
    <row r="260" spans="1:7">
      <c r="A260" s="241"/>
      <c r="B260" s="241"/>
      <c r="C260" s="241"/>
      <c r="D260" s="241"/>
      <c r="E260" s="241"/>
      <c r="F260" s="241"/>
      <c r="G260" s="241"/>
    </row>
    <row r="261" spans="1:7">
      <c r="A261" s="241"/>
      <c r="B261" s="241"/>
      <c r="C261" s="241"/>
      <c r="D261" s="241"/>
      <c r="E261" s="241"/>
      <c r="F261" s="241"/>
      <c r="G261" s="241"/>
    </row>
    <row r="262" spans="1:7">
      <c r="A262" s="241"/>
      <c r="B262" s="241"/>
      <c r="C262" s="241"/>
      <c r="D262" s="241"/>
      <c r="E262" s="241"/>
      <c r="F262" s="241"/>
      <c r="G262" s="241"/>
    </row>
    <row r="263" spans="1:7">
      <c r="A263" s="241"/>
      <c r="B263" s="241"/>
      <c r="C263" s="241"/>
      <c r="D263" s="241"/>
      <c r="E263" s="241"/>
      <c r="F263" s="241"/>
      <c r="G263" s="241"/>
    </row>
    <row r="264" spans="1:7">
      <c r="A264" s="241"/>
      <c r="B264" s="241"/>
      <c r="C264" s="241"/>
      <c r="D264" s="241"/>
      <c r="E264" s="241"/>
      <c r="F264" s="241"/>
      <c r="G264" s="241"/>
    </row>
    <row r="265" spans="1:7">
      <c r="A265" s="241"/>
      <c r="B265" s="241"/>
      <c r="C265" s="241"/>
      <c r="D265" s="241"/>
      <c r="E265" s="241"/>
      <c r="F265" s="241"/>
      <c r="G265" s="241"/>
    </row>
    <row r="266" spans="1:7">
      <c r="A266" s="241"/>
      <c r="B266" s="241"/>
      <c r="C266" s="241"/>
      <c r="D266" s="241"/>
      <c r="E266" s="241"/>
      <c r="F266" s="241"/>
      <c r="G266" s="241"/>
    </row>
    <row r="267" spans="1:7">
      <c r="A267" s="241"/>
      <c r="B267" s="241"/>
      <c r="C267" s="241"/>
      <c r="D267" s="241"/>
      <c r="E267" s="241"/>
      <c r="F267" s="241"/>
      <c r="G267" s="241"/>
    </row>
    <row r="268" spans="1:7">
      <c r="A268" s="241"/>
      <c r="B268" s="241"/>
      <c r="C268" s="241"/>
      <c r="D268" s="241"/>
      <c r="E268" s="241"/>
      <c r="F268" s="241"/>
      <c r="G268" s="241"/>
    </row>
    <row r="269" spans="1:7">
      <c r="A269" s="241"/>
      <c r="B269" s="241"/>
      <c r="C269" s="241"/>
      <c r="D269" s="241"/>
      <c r="E269" s="241"/>
      <c r="F269" s="241"/>
      <c r="G269" s="241"/>
    </row>
    <row r="270" spans="1:7">
      <c r="A270" s="241"/>
      <c r="B270" s="241"/>
      <c r="C270" s="241"/>
      <c r="D270" s="241"/>
      <c r="E270" s="241"/>
      <c r="F270" s="241"/>
      <c r="G270" s="241"/>
    </row>
    <row r="271" spans="1:7">
      <c r="A271" s="241"/>
      <c r="B271" s="241"/>
      <c r="C271" s="241"/>
      <c r="D271" s="241"/>
      <c r="E271" s="241"/>
      <c r="F271" s="241"/>
      <c r="G271" s="241"/>
    </row>
    <row r="272" spans="1:7">
      <c r="A272" s="241"/>
      <c r="B272" s="241"/>
      <c r="C272" s="241"/>
      <c r="D272" s="241"/>
      <c r="E272" s="241"/>
      <c r="F272" s="241"/>
      <c r="G272" s="241"/>
    </row>
    <row r="273" spans="1:7">
      <c r="A273" s="241"/>
      <c r="B273" s="241"/>
      <c r="C273" s="241"/>
      <c r="D273" s="241"/>
      <c r="E273" s="241"/>
      <c r="F273" s="241"/>
      <c r="G273" s="241"/>
    </row>
    <row r="274" spans="1:7">
      <c r="A274" s="241"/>
      <c r="B274" s="241"/>
      <c r="C274" s="241"/>
      <c r="D274" s="241"/>
      <c r="E274" s="241"/>
      <c r="F274" s="241"/>
      <c r="G274" s="241"/>
    </row>
    <row r="275" spans="1:7">
      <c r="A275" s="241"/>
      <c r="B275" s="241"/>
      <c r="C275" s="241"/>
      <c r="D275" s="241"/>
      <c r="E275" s="241"/>
      <c r="F275" s="241"/>
      <c r="G275" s="241"/>
    </row>
    <row r="276" spans="1:7">
      <c r="A276" s="241"/>
      <c r="B276" s="241"/>
      <c r="C276" s="241"/>
      <c r="D276" s="241"/>
      <c r="E276" s="241"/>
      <c r="F276" s="241"/>
      <c r="G276" s="241"/>
    </row>
    <row r="277" spans="1:7">
      <c r="A277" s="241"/>
      <c r="B277" s="241"/>
      <c r="C277" s="241"/>
      <c r="D277" s="241"/>
      <c r="E277" s="241"/>
      <c r="F277" s="241"/>
      <c r="G277" s="241"/>
    </row>
    <row r="278" spans="1:7">
      <c r="A278" s="241"/>
      <c r="B278" s="241"/>
      <c r="C278" s="241"/>
      <c r="D278" s="241"/>
      <c r="E278" s="241"/>
      <c r="F278" s="241"/>
      <c r="G278" s="241"/>
    </row>
    <row r="279" spans="1:7">
      <c r="A279" s="241"/>
      <c r="B279" s="241"/>
      <c r="C279" s="241"/>
      <c r="D279" s="241"/>
      <c r="E279" s="241"/>
      <c r="F279" s="241"/>
      <c r="G279" s="241"/>
    </row>
    <row r="280" spans="1:7">
      <c r="A280" s="241"/>
      <c r="B280" s="241"/>
      <c r="C280" s="241"/>
      <c r="D280" s="241"/>
      <c r="E280" s="241"/>
      <c r="F280" s="241"/>
      <c r="G280" s="241"/>
    </row>
    <row r="281" spans="1:7">
      <c r="A281" s="241"/>
      <c r="B281" s="241"/>
      <c r="C281" s="241"/>
      <c r="D281" s="241"/>
      <c r="E281" s="241"/>
      <c r="F281" s="241"/>
      <c r="G281" s="241"/>
    </row>
    <row r="282" spans="1:7">
      <c r="A282" s="241"/>
      <c r="B282" s="241"/>
      <c r="C282" s="241"/>
      <c r="D282" s="241"/>
      <c r="E282" s="241"/>
      <c r="F282" s="241"/>
      <c r="G282" s="241"/>
    </row>
    <row r="283" spans="1:7">
      <c r="A283" s="241"/>
      <c r="B283" s="241"/>
      <c r="C283" s="241"/>
      <c r="D283" s="241"/>
      <c r="E283" s="241"/>
      <c r="F283" s="241"/>
      <c r="G283" s="241"/>
    </row>
    <row r="284" spans="1:7">
      <c r="A284" s="241"/>
      <c r="B284" s="241"/>
      <c r="C284" s="241"/>
      <c r="D284" s="241"/>
      <c r="E284" s="241"/>
      <c r="F284" s="241"/>
      <c r="G284" s="241"/>
    </row>
    <row r="285" spans="1:7">
      <c r="A285" s="241"/>
      <c r="B285" s="241"/>
      <c r="C285" s="241"/>
      <c r="D285" s="241"/>
      <c r="E285" s="241"/>
      <c r="F285" s="241"/>
      <c r="G285" s="241"/>
    </row>
    <row r="286" spans="1:7">
      <c r="A286" s="241"/>
      <c r="B286" s="241"/>
      <c r="C286" s="241"/>
      <c r="D286" s="241"/>
      <c r="E286" s="241"/>
      <c r="F286" s="241"/>
      <c r="G286" s="241"/>
    </row>
    <row r="287" spans="1:7">
      <c r="A287" s="241"/>
      <c r="B287" s="241"/>
      <c r="C287" s="241"/>
      <c r="D287" s="241"/>
      <c r="E287" s="241"/>
      <c r="F287" s="241"/>
      <c r="G287" s="241"/>
    </row>
    <row r="288" spans="1:7">
      <c r="A288" s="241"/>
      <c r="B288" s="241"/>
      <c r="C288" s="241"/>
      <c r="D288" s="241"/>
      <c r="E288" s="241"/>
      <c r="F288" s="241"/>
      <c r="G288" s="241"/>
    </row>
    <row r="289" spans="1:7">
      <c r="A289" s="241"/>
      <c r="B289" s="241"/>
      <c r="C289" s="241"/>
      <c r="D289" s="241"/>
      <c r="E289" s="241"/>
      <c r="F289" s="241"/>
      <c r="G289" s="241"/>
    </row>
    <row r="290" spans="1:7">
      <c r="A290" s="241"/>
      <c r="B290" s="241"/>
      <c r="C290" s="241"/>
      <c r="D290" s="241"/>
      <c r="E290" s="241"/>
      <c r="F290" s="241"/>
      <c r="G290" s="241"/>
    </row>
    <row r="291" spans="1:7">
      <c r="A291" s="241"/>
      <c r="B291" s="241"/>
      <c r="C291" s="241"/>
      <c r="D291" s="241"/>
      <c r="E291" s="241"/>
      <c r="F291" s="241"/>
      <c r="G291" s="241"/>
    </row>
    <row r="292" spans="1:7">
      <c r="A292" s="241"/>
      <c r="B292" s="241"/>
      <c r="C292" s="241"/>
      <c r="D292" s="241"/>
      <c r="E292" s="241"/>
      <c r="F292" s="241"/>
      <c r="G292" s="241"/>
    </row>
    <row r="293" spans="1:7">
      <c r="A293" s="241"/>
      <c r="B293" s="241"/>
      <c r="C293" s="241"/>
      <c r="D293" s="241"/>
      <c r="E293" s="241"/>
      <c r="F293" s="241"/>
      <c r="G293" s="241"/>
    </row>
    <row r="294" spans="1:7">
      <c r="A294" s="241"/>
      <c r="B294" s="241"/>
      <c r="C294" s="241"/>
      <c r="D294" s="241"/>
      <c r="E294" s="241"/>
      <c r="F294" s="241"/>
      <c r="G294" s="241"/>
    </row>
    <row r="295" spans="1:7">
      <c r="A295" s="241"/>
      <c r="B295" s="241"/>
      <c r="C295" s="241"/>
      <c r="D295" s="241"/>
      <c r="E295" s="241"/>
      <c r="F295" s="241"/>
      <c r="G295" s="241"/>
    </row>
    <row r="296" spans="1:7">
      <c r="A296" s="241"/>
      <c r="B296" s="241"/>
      <c r="C296" s="241"/>
      <c r="D296" s="241"/>
      <c r="E296" s="241"/>
      <c r="F296" s="241"/>
      <c r="G296" s="241"/>
    </row>
    <row r="297" spans="1:7">
      <c r="A297" s="241"/>
      <c r="B297" s="241"/>
      <c r="C297" s="241"/>
      <c r="D297" s="241"/>
      <c r="E297" s="241"/>
      <c r="F297" s="241"/>
      <c r="G297" s="241"/>
    </row>
    <row r="298" spans="1:7">
      <c r="A298" s="241"/>
      <c r="B298" s="241"/>
      <c r="C298" s="241"/>
      <c r="D298" s="241"/>
      <c r="E298" s="241"/>
      <c r="F298" s="241"/>
      <c r="G298" s="241"/>
    </row>
    <row r="299" spans="1:7">
      <c r="A299" s="241"/>
      <c r="B299" s="241"/>
      <c r="C299" s="241"/>
      <c r="D299" s="241"/>
      <c r="E299" s="241"/>
      <c r="F299" s="241"/>
      <c r="G299" s="241"/>
    </row>
    <row r="300" spans="1:7">
      <c r="A300" s="241"/>
      <c r="B300" s="241"/>
      <c r="C300" s="241"/>
      <c r="D300" s="241"/>
      <c r="E300" s="241"/>
      <c r="F300" s="241"/>
      <c r="G300" s="241"/>
    </row>
    <row r="301" spans="1:7">
      <c r="A301" s="241"/>
      <c r="B301" s="241"/>
      <c r="C301" s="241"/>
      <c r="D301" s="241"/>
      <c r="E301" s="241"/>
      <c r="F301" s="241"/>
      <c r="G301" s="241"/>
    </row>
    <row r="302" spans="1:7">
      <c r="A302" s="241"/>
      <c r="B302" s="241"/>
      <c r="C302" s="241"/>
      <c r="D302" s="241"/>
      <c r="E302" s="241"/>
      <c r="F302" s="241"/>
      <c r="G302" s="241"/>
    </row>
    <row r="303" spans="1:7">
      <c r="A303" s="241"/>
      <c r="B303" s="241"/>
      <c r="C303" s="241"/>
      <c r="D303" s="241"/>
      <c r="E303" s="241"/>
      <c r="F303" s="241"/>
      <c r="G303" s="241"/>
    </row>
    <row r="304" spans="1:7">
      <c r="A304" s="241"/>
      <c r="B304" s="241"/>
      <c r="C304" s="241"/>
      <c r="D304" s="241"/>
      <c r="E304" s="241"/>
      <c r="F304" s="241"/>
      <c r="G304" s="241"/>
    </row>
    <row r="305" spans="1:7">
      <c r="A305" s="241"/>
      <c r="B305" s="241"/>
      <c r="C305" s="241"/>
      <c r="D305" s="241"/>
      <c r="E305" s="241"/>
      <c r="F305" s="241"/>
      <c r="G305" s="241"/>
    </row>
    <row r="306" spans="1:7">
      <c r="A306" s="241"/>
      <c r="B306" s="241"/>
      <c r="C306" s="241"/>
      <c r="D306" s="241"/>
      <c r="E306" s="241"/>
      <c r="F306" s="241"/>
      <c r="G306" s="241"/>
    </row>
    <row r="307" spans="1:7">
      <c r="A307" s="241"/>
      <c r="B307" s="241"/>
      <c r="C307" s="241"/>
      <c r="D307" s="241"/>
      <c r="E307" s="241"/>
      <c r="F307" s="241"/>
      <c r="G307" s="241"/>
    </row>
    <row r="308" spans="1:7">
      <c r="A308" s="241"/>
      <c r="B308" s="241"/>
      <c r="C308" s="241"/>
      <c r="D308" s="241"/>
      <c r="E308" s="241"/>
      <c r="F308" s="241"/>
      <c r="G308" s="241"/>
    </row>
    <row r="309" spans="1:7">
      <c r="A309" s="241"/>
      <c r="B309" s="241"/>
      <c r="C309" s="241"/>
      <c r="D309" s="241"/>
      <c r="E309" s="241"/>
      <c r="F309" s="241"/>
      <c r="G309" s="241"/>
    </row>
    <row r="310" spans="1:7">
      <c r="A310" s="241"/>
      <c r="B310" s="241"/>
      <c r="C310" s="241"/>
      <c r="D310" s="241"/>
      <c r="E310" s="241"/>
      <c r="F310" s="241"/>
      <c r="G310" s="241"/>
    </row>
    <row r="311" spans="1:7">
      <c r="A311" s="241"/>
      <c r="B311" s="241"/>
      <c r="C311" s="241"/>
      <c r="D311" s="241"/>
      <c r="E311" s="241"/>
      <c r="F311" s="241"/>
      <c r="G311" s="241"/>
    </row>
    <row r="312" spans="1:7">
      <c r="A312" s="241"/>
      <c r="B312" s="241"/>
      <c r="C312" s="241"/>
      <c r="D312" s="241"/>
      <c r="E312" s="241"/>
      <c r="F312" s="241"/>
      <c r="G312" s="241"/>
    </row>
    <row r="313" spans="1:7">
      <c r="A313" s="241"/>
      <c r="B313" s="241"/>
      <c r="C313" s="241"/>
      <c r="D313" s="241"/>
      <c r="E313" s="241"/>
      <c r="F313" s="241"/>
      <c r="G313" s="241"/>
    </row>
    <row r="314" spans="1:7">
      <c r="A314" s="241"/>
      <c r="B314" s="241"/>
      <c r="C314" s="241"/>
      <c r="D314" s="241"/>
      <c r="E314" s="241"/>
      <c r="F314" s="241"/>
      <c r="G314" s="241"/>
    </row>
    <row r="315" spans="1:7">
      <c r="A315" s="241"/>
      <c r="B315" s="241"/>
      <c r="C315" s="241"/>
      <c r="D315" s="241"/>
      <c r="E315" s="241"/>
      <c r="F315" s="241"/>
      <c r="G315" s="241"/>
    </row>
    <row r="316" spans="1:7">
      <c r="A316" s="241"/>
      <c r="B316" s="241"/>
      <c r="C316" s="241"/>
      <c r="D316" s="241"/>
      <c r="E316" s="241"/>
      <c r="F316" s="241"/>
      <c r="G316" s="241"/>
    </row>
    <row r="317" spans="1:7">
      <c r="A317" s="241"/>
      <c r="B317" s="241"/>
      <c r="C317" s="241"/>
      <c r="D317" s="241"/>
      <c r="E317" s="241"/>
      <c r="F317" s="241"/>
      <c r="G317" s="241"/>
    </row>
    <row r="318" spans="1:7">
      <c r="A318" s="241"/>
      <c r="B318" s="241"/>
      <c r="C318" s="241"/>
      <c r="D318" s="241"/>
      <c r="E318" s="241"/>
      <c r="F318" s="241"/>
      <c r="G318" s="241"/>
    </row>
    <row r="319" spans="1:7">
      <c r="A319" s="241"/>
      <c r="B319" s="241"/>
      <c r="C319" s="241"/>
      <c r="D319" s="241"/>
      <c r="E319" s="241"/>
      <c r="F319" s="241"/>
      <c r="G319" s="241"/>
    </row>
    <row r="320" spans="1:7">
      <c r="A320" s="241"/>
      <c r="B320" s="241"/>
      <c r="C320" s="241"/>
      <c r="D320" s="241"/>
      <c r="E320" s="241"/>
      <c r="F320" s="241"/>
      <c r="G320" s="241"/>
    </row>
    <row r="321" spans="1:7">
      <c r="A321" s="241"/>
      <c r="B321" s="241"/>
      <c r="C321" s="241"/>
      <c r="D321" s="241"/>
      <c r="E321" s="241"/>
      <c r="F321" s="241"/>
      <c r="G321" s="241"/>
    </row>
    <row r="322" spans="1:7">
      <c r="A322" s="241"/>
      <c r="B322" s="241"/>
      <c r="C322" s="241"/>
      <c r="D322" s="241"/>
      <c r="E322" s="241"/>
      <c r="F322" s="241"/>
      <c r="G322" s="241"/>
    </row>
    <row r="323" spans="1:7">
      <c r="A323" s="241"/>
      <c r="B323" s="241"/>
      <c r="C323" s="241"/>
      <c r="D323" s="241"/>
      <c r="E323" s="241"/>
      <c r="F323" s="241"/>
      <c r="G323" s="241"/>
    </row>
    <row r="324" spans="1:7">
      <c r="A324" s="241"/>
      <c r="B324" s="241"/>
      <c r="C324" s="241"/>
      <c r="D324" s="241"/>
      <c r="E324" s="241"/>
      <c r="F324" s="241"/>
      <c r="G324" s="241"/>
    </row>
    <row r="325" spans="1:7">
      <c r="A325" s="241"/>
      <c r="B325" s="241"/>
      <c r="C325" s="241"/>
      <c r="D325" s="241"/>
      <c r="E325" s="241"/>
      <c r="F325" s="241"/>
      <c r="G325" s="241"/>
    </row>
    <row r="326" spans="1:7">
      <c r="A326" s="241"/>
      <c r="B326" s="241"/>
      <c r="C326" s="241"/>
      <c r="D326" s="241"/>
      <c r="E326" s="241"/>
      <c r="F326" s="241"/>
      <c r="G326" s="241"/>
    </row>
    <row r="327" spans="1:7">
      <c r="A327" s="241"/>
      <c r="B327" s="241"/>
      <c r="C327" s="241"/>
      <c r="D327" s="241"/>
      <c r="E327" s="241"/>
      <c r="F327" s="241"/>
      <c r="G327" s="241"/>
    </row>
    <row r="328" spans="1:7">
      <c r="A328" s="241"/>
      <c r="B328" s="241"/>
      <c r="C328" s="241"/>
      <c r="D328" s="241"/>
      <c r="E328" s="241"/>
      <c r="F328" s="241"/>
      <c r="G328" s="241"/>
    </row>
    <row r="329" spans="1:7">
      <c r="A329" s="241"/>
      <c r="B329" s="241"/>
      <c r="C329" s="241"/>
      <c r="D329" s="241"/>
      <c r="E329" s="241"/>
      <c r="F329" s="241"/>
      <c r="G329" s="241"/>
    </row>
    <row r="330" spans="1:7">
      <c r="A330" s="241"/>
      <c r="B330" s="241"/>
      <c r="C330" s="241"/>
      <c r="D330" s="241"/>
      <c r="E330" s="241"/>
      <c r="F330" s="241"/>
      <c r="G330" s="241"/>
    </row>
    <row r="331" spans="1:7">
      <c r="A331" s="241"/>
      <c r="B331" s="241"/>
      <c r="C331" s="241"/>
      <c r="D331" s="241"/>
      <c r="E331" s="241"/>
      <c r="F331" s="241"/>
      <c r="G331" s="241"/>
    </row>
    <row r="332" spans="1:7">
      <c r="A332" s="241"/>
      <c r="B332" s="241"/>
      <c r="C332" s="241"/>
      <c r="D332" s="241"/>
      <c r="E332" s="241"/>
      <c r="F332" s="241"/>
      <c r="G332" s="241"/>
    </row>
    <row r="333" spans="1:7">
      <c r="A333" s="241"/>
      <c r="B333" s="241"/>
      <c r="C333" s="241"/>
      <c r="D333" s="241"/>
      <c r="E333" s="241"/>
      <c r="F333" s="241"/>
      <c r="G333" s="241"/>
    </row>
    <row r="334" spans="1:7">
      <c r="A334" s="241"/>
      <c r="B334" s="241"/>
      <c r="C334" s="241"/>
      <c r="D334" s="241"/>
      <c r="E334" s="241"/>
      <c r="F334" s="241"/>
      <c r="G334" s="241"/>
    </row>
    <row r="335" spans="1:7">
      <c r="A335" s="241"/>
      <c r="B335" s="241"/>
      <c r="C335" s="241"/>
      <c r="D335" s="241"/>
      <c r="E335" s="241"/>
      <c r="F335" s="241"/>
      <c r="G335" s="241"/>
    </row>
    <row r="336" spans="1:7">
      <c r="A336" s="241"/>
      <c r="B336" s="241"/>
      <c r="C336" s="241"/>
      <c r="D336" s="241"/>
      <c r="E336" s="241"/>
      <c r="F336" s="241"/>
      <c r="G336" s="241"/>
    </row>
    <row r="337" spans="1:7">
      <c r="A337" s="241"/>
      <c r="B337" s="241"/>
      <c r="C337" s="241"/>
      <c r="D337" s="241"/>
      <c r="E337" s="241"/>
      <c r="F337" s="241"/>
      <c r="G337" s="241"/>
    </row>
    <row r="338" spans="1:7">
      <c r="A338" s="241"/>
      <c r="B338" s="241"/>
      <c r="C338" s="241"/>
      <c r="D338" s="241"/>
      <c r="E338" s="241"/>
      <c r="F338" s="241"/>
      <c r="G338" s="241"/>
    </row>
    <row r="339" spans="1:7">
      <c r="A339" s="241"/>
      <c r="B339" s="241"/>
      <c r="C339" s="241"/>
      <c r="D339" s="241"/>
      <c r="E339" s="241"/>
      <c r="F339" s="241"/>
      <c r="G339" s="241"/>
    </row>
    <row r="340" spans="1:7">
      <c r="A340" s="241"/>
      <c r="B340" s="241"/>
      <c r="C340" s="241"/>
      <c r="D340" s="241"/>
      <c r="E340" s="241"/>
      <c r="F340" s="241"/>
      <c r="G340" s="241"/>
    </row>
    <row r="341" spans="1:7">
      <c r="A341" s="241"/>
      <c r="B341" s="241"/>
      <c r="C341" s="241"/>
      <c r="D341" s="241"/>
      <c r="E341" s="241"/>
      <c r="F341" s="241"/>
      <c r="G341" s="241"/>
    </row>
    <row r="342" spans="1:7">
      <c r="A342" s="241"/>
      <c r="B342" s="241"/>
      <c r="C342" s="241"/>
      <c r="D342" s="241"/>
      <c r="E342" s="241"/>
      <c r="F342" s="241"/>
      <c r="G342" s="241"/>
    </row>
    <row r="343" spans="1:7">
      <c r="A343" s="241"/>
      <c r="B343" s="241"/>
      <c r="C343" s="241"/>
      <c r="D343" s="241"/>
      <c r="E343" s="241"/>
      <c r="F343" s="241"/>
      <c r="G343" s="241"/>
    </row>
    <row r="344" spans="1:7">
      <c r="A344" s="241"/>
      <c r="B344" s="241"/>
      <c r="C344" s="241"/>
      <c r="D344" s="241"/>
      <c r="E344" s="241"/>
      <c r="F344" s="241"/>
      <c r="G344" s="241"/>
    </row>
    <row r="345" spans="1:7">
      <c r="A345" s="241"/>
      <c r="B345" s="241"/>
      <c r="C345" s="241"/>
      <c r="D345" s="241"/>
      <c r="E345" s="241"/>
      <c r="F345" s="241"/>
      <c r="G345" s="241"/>
    </row>
    <row r="346" spans="1:7">
      <c r="A346" s="241"/>
      <c r="B346" s="241"/>
      <c r="C346" s="241"/>
      <c r="D346" s="241"/>
      <c r="E346" s="241"/>
      <c r="F346" s="241"/>
      <c r="G346" s="241"/>
    </row>
    <row r="347" spans="1:7">
      <c r="A347" s="241"/>
      <c r="B347" s="241"/>
      <c r="C347" s="241"/>
      <c r="D347" s="241"/>
      <c r="E347" s="241"/>
      <c r="F347" s="241"/>
      <c r="G347" s="241"/>
    </row>
    <row r="348" spans="1:7">
      <c r="A348" s="241"/>
      <c r="B348" s="241"/>
      <c r="C348" s="241"/>
      <c r="D348" s="241"/>
      <c r="E348" s="241"/>
      <c r="F348" s="241"/>
      <c r="G348" s="241"/>
    </row>
    <row r="349" spans="1:7">
      <c r="A349" s="241"/>
      <c r="B349" s="241"/>
      <c r="C349" s="241"/>
      <c r="D349" s="241"/>
      <c r="E349" s="241"/>
      <c r="F349" s="241"/>
      <c r="G349" s="241"/>
    </row>
    <row r="350" spans="1:7">
      <c r="A350" s="241"/>
      <c r="B350" s="241"/>
      <c r="C350" s="241"/>
      <c r="D350" s="241"/>
      <c r="E350" s="241"/>
      <c r="F350" s="241"/>
      <c r="G350" s="241"/>
    </row>
    <row r="351" spans="1:7">
      <c r="A351" s="241"/>
      <c r="B351" s="241"/>
      <c r="C351" s="241"/>
      <c r="D351" s="241"/>
      <c r="E351" s="241"/>
      <c r="F351" s="241"/>
      <c r="G351" s="241"/>
    </row>
    <row r="352" spans="1:7">
      <c r="A352" s="241"/>
      <c r="B352" s="241"/>
      <c r="C352" s="241"/>
      <c r="D352" s="241"/>
      <c r="E352" s="241"/>
      <c r="F352" s="241"/>
      <c r="G352" s="241"/>
    </row>
    <row r="353" spans="1:7">
      <c r="A353" s="241"/>
      <c r="B353" s="241"/>
      <c r="C353" s="241"/>
      <c r="D353" s="241"/>
      <c r="E353" s="241"/>
      <c r="F353" s="241"/>
      <c r="G353" s="241"/>
    </row>
    <row r="354" spans="1:7">
      <c r="A354" s="241"/>
      <c r="B354" s="241"/>
      <c r="C354" s="241"/>
      <c r="D354" s="241"/>
      <c r="E354" s="241"/>
      <c r="F354" s="241"/>
      <c r="G354" s="241"/>
    </row>
    <row r="355" spans="1:7">
      <c r="A355" s="241"/>
      <c r="B355" s="241"/>
      <c r="C355" s="241"/>
      <c r="D355" s="241"/>
      <c r="E355" s="241"/>
      <c r="F355" s="241"/>
      <c r="G355" s="241"/>
    </row>
    <row r="356" spans="1:7">
      <c r="A356" s="241"/>
      <c r="B356" s="241"/>
      <c r="C356" s="241"/>
      <c r="D356" s="241"/>
      <c r="E356" s="241"/>
      <c r="F356" s="241"/>
      <c r="G356" s="241"/>
    </row>
    <row r="357" spans="1:7">
      <c r="A357" s="241"/>
      <c r="B357" s="241"/>
      <c r="C357" s="241"/>
      <c r="D357" s="241"/>
      <c r="E357" s="241"/>
      <c r="F357" s="241"/>
      <c r="G357" s="241"/>
    </row>
    <row r="358" spans="1:7">
      <c r="A358" s="241"/>
      <c r="B358" s="241"/>
      <c r="C358" s="241"/>
      <c r="D358" s="241"/>
      <c r="E358" s="241"/>
      <c r="F358" s="241"/>
      <c r="G358" s="241"/>
    </row>
    <row r="359" spans="1:7">
      <c r="A359" s="241"/>
      <c r="B359" s="241"/>
      <c r="C359" s="241"/>
      <c r="D359" s="241"/>
      <c r="E359" s="241"/>
      <c r="F359" s="241"/>
      <c r="G359" s="241"/>
    </row>
    <row r="360" spans="1:7">
      <c r="A360" s="241"/>
      <c r="B360" s="241"/>
      <c r="C360" s="241"/>
      <c r="D360" s="241"/>
      <c r="E360" s="241"/>
      <c r="F360" s="241"/>
      <c r="G360" s="241"/>
    </row>
    <row r="361" spans="1:7">
      <c r="A361" s="241"/>
      <c r="B361" s="241"/>
      <c r="C361" s="241"/>
      <c r="D361" s="241"/>
      <c r="E361" s="241"/>
      <c r="F361" s="241"/>
      <c r="G361" s="241"/>
    </row>
    <row r="362" spans="1:7">
      <c r="A362" s="241"/>
      <c r="B362" s="241"/>
      <c r="C362" s="241"/>
      <c r="D362" s="241"/>
      <c r="E362" s="241"/>
      <c r="F362" s="241"/>
      <c r="G362" s="241"/>
    </row>
    <row r="363" spans="1:7">
      <c r="A363" s="241"/>
      <c r="B363" s="241"/>
      <c r="C363" s="241"/>
      <c r="D363" s="241"/>
      <c r="E363" s="241"/>
      <c r="F363" s="241"/>
      <c r="G363" s="241"/>
    </row>
    <row r="364" spans="1:7">
      <c r="A364" s="241"/>
      <c r="B364" s="241"/>
      <c r="C364" s="241"/>
      <c r="D364" s="241"/>
      <c r="E364" s="241"/>
      <c r="F364" s="241"/>
      <c r="G364" s="241"/>
    </row>
    <row r="365" spans="1:7">
      <c r="A365" s="241"/>
      <c r="B365" s="241"/>
      <c r="C365" s="241"/>
      <c r="D365" s="241"/>
      <c r="E365" s="241"/>
      <c r="F365" s="241"/>
      <c r="G365" s="241"/>
    </row>
    <row r="366" spans="1:7">
      <c r="A366" s="241"/>
      <c r="B366" s="241"/>
      <c r="C366" s="241"/>
      <c r="D366" s="241"/>
      <c r="E366" s="241"/>
      <c r="F366" s="241"/>
      <c r="G366" s="241"/>
    </row>
    <row r="367" spans="1:7">
      <c r="A367" s="241"/>
      <c r="B367" s="241"/>
      <c r="C367" s="241"/>
      <c r="D367" s="241"/>
      <c r="E367" s="241"/>
      <c r="F367" s="241"/>
      <c r="G367" s="241"/>
    </row>
    <row r="368" spans="1:7">
      <c r="A368" s="241"/>
      <c r="B368" s="241"/>
      <c r="C368" s="241"/>
      <c r="D368" s="241"/>
      <c r="E368" s="241"/>
      <c r="F368" s="241"/>
      <c r="G368" s="241"/>
    </row>
    <row r="369" spans="1:7">
      <c r="A369" s="241"/>
      <c r="B369" s="241"/>
      <c r="C369" s="241"/>
      <c r="D369" s="241"/>
      <c r="E369" s="241"/>
      <c r="F369" s="241"/>
      <c r="G369" s="241"/>
    </row>
    <row r="370" spans="1:7">
      <c r="A370" s="241"/>
      <c r="B370" s="241"/>
      <c r="C370" s="241"/>
      <c r="D370" s="241"/>
      <c r="E370" s="241"/>
      <c r="F370" s="241"/>
      <c r="G370" s="241"/>
    </row>
    <row r="371" spans="1:7">
      <c r="A371" s="241"/>
      <c r="B371" s="241"/>
      <c r="C371" s="241"/>
      <c r="D371" s="241"/>
      <c r="E371" s="241"/>
      <c r="F371" s="241"/>
      <c r="G371" s="241"/>
    </row>
    <row r="372" spans="1:7">
      <c r="A372" s="241"/>
      <c r="B372" s="241"/>
      <c r="C372" s="241"/>
      <c r="D372" s="241"/>
      <c r="E372" s="241"/>
      <c r="F372" s="241"/>
      <c r="G372" s="241"/>
    </row>
    <row r="373" spans="1:7">
      <c r="A373" s="241"/>
      <c r="B373" s="241"/>
      <c r="C373" s="241"/>
      <c r="D373" s="241"/>
      <c r="E373" s="241"/>
      <c r="F373" s="241"/>
      <c r="G373" s="241"/>
    </row>
    <row r="374" spans="1:7">
      <c r="A374" s="241"/>
      <c r="B374" s="241"/>
      <c r="C374" s="241"/>
      <c r="D374" s="241"/>
      <c r="E374" s="241"/>
      <c r="F374" s="241"/>
      <c r="G374" s="241"/>
    </row>
    <row r="375" spans="1:7">
      <c r="A375" s="241"/>
      <c r="B375" s="241"/>
      <c r="C375" s="241"/>
      <c r="D375" s="241"/>
      <c r="E375" s="241"/>
      <c r="F375" s="241"/>
      <c r="G375" s="241"/>
    </row>
    <row r="376" spans="1:7">
      <c r="A376" s="241"/>
      <c r="B376" s="241"/>
      <c r="C376" s="241"/>
      <c r="D376" s="241"/>
      <c r="E376" s="241"/>
      <c r="F376" s="241"/>
      <c r="G376" s="241"/>
    </row>
    <row r="377" spans="1:7">
      <c r="A377" s="241"/>
      <c r="B377" s="241"/>
      <c r="C377" s="241"/>
      <c r="D377" s="241"/>
      <c r="E377" s="241"/>
      <c r="F377" s="241"/>
      <c r="G377" s="241"/>
    </row>
    <row r="378" spans="1:7">
      <c r="A378" s="241"/>
      <c r="B378" s="241"/>
      <c r="C378" s="241"/>
      <c r="D378" s="241"/>
      <c r="E378" s="241"/>
      <c r="F378" s="241"/>
      <c r="G378" s="241"/>
    </row>
    <row r="379" spans="1:7">
      <c r="A379" s="241"/>
      <c r="B379" s="241"/>
      <c r="C379" s="241"/>
      <c r="D379" s="241"/>
      <c r="E379" s="241"/>
      <c r="F379" s="241"/>
      <c r="G379" s="241"/>
    </row>
    <row r="380" spans="1:7">
      <c r="A380" s="241"/>
      <c r="B380" s="241"/>
      <c r="C380" s="241"/>
      <c r="D380" s="241"/>
      <c r="E380" s="241"/>
      <c r="F380" s="241"/>
      <c r="G380" s="241"/>
    </row>
    <row r="381" spans="1:7">
      <c r="A381" s="241"/>
      <c r="B381" s="241"/>
      <c r="C381" s="241"/>
      <c r="D381" s="241"/>
      <c r="E381" s="241"/>
      <c r="F381" s="241"/>
      <c r="G381" s="241"/>
    </row>
    <row r="382" spans="1:7">
      <c r="A382" s="241"/>
      <c r="B382" s="241"/>
      <c r="C382" s="241"/>
      <c r="D382" s="241"/>
      <c r="E382" s="241"/>
      <c r="F382" s="241"/>
      <c r="G382" s="241"/>
    </row>
    <row r="383" spans="1:7">
      <c r="A383" s="241"/>
      <c r="B383" s="241"/>
      <c r="C383" s="241"/>
      <c r="D383" s="241"/>
      <c r="E383" s="241"/>
      <c r="F383" s="241"/>
      <c r="G383" s="241"/>
    </row>
    <row r="384" spans="1:7">
      <c r="A384" s="241"/>
      <c r="B384" s="241"/>
      <c r="C384" s="241"/>
      <c r="D384" s="241"/>
      <c r="E384" s="241"/>
      <c r="F384" s="241"/>
      <c r="G384" s="241"/>
    </row>
    <row r="385" spans="1:7">
      <c r="A385" s="241"/>
      <c r="B385" s="241"/>
      <c r="C385" s="241"/>
      <c r="D385" s="241"/>
      <c r="E385" s="241"/>
      <c r="F385" s="241"/>
      <c r="G385" s="241"/>
    </row>
    <row r="386" spans="1:7">
      <c r="A386" s="241"/>
      <c r="B386" s="241"/>
      <c r="C386" s="241"/>
      <c r="D386" s="241"/>
      <c r="E386" s="241"/>
      <c r="F386" s="241"/>
      <c r="G386" s="241"/>
    </row>
    <row r="387" spans="1:7">
      <c r="A387" s="241"/>
      <c r="B387" s="241"/>
      <c r="C387" s="241"/>
      <c r="D387" s="241"/>
      <c r="E387" s="241"/>
      <c r="F387" s="241"/>
      <c r="G387" s="241"/>
    </row>
    <row r="388" spans="1:7">
      <c r="A388" s="241"/>
      <c r="B388" s="241"/>
      <c r="C388" s="241"/>
      <c r="D388" s="241"/>
      <c r="E388" s="241"/>
      <c r="F388" s="241"/>
      <c r="G388" s="241"/>
    </row>
    <row r="389" spans="1:7">
      <c r="A389" s="241"/>
      <c r="B389" s="241"/>
      <c r="C389" s="241"/>
      <c r="D389" s="241"/>
      <c r="E389" s="241"/>
      <c r="F389" s="241"/>
      <c r="G389" s="241"/>
    </row>
    <row r="390" spans="1:7">
      <c r="A390" s="241"/>
      <c r="B390" s="241"/>
      <c r="C390" s="241"/>
      <c r="D390" s="241"/>
      <c r="E390" s="241"/>
      <c r="F390" s="241"/>
      <c r="G390" s="241"/>
    </row>
    <row r="391" spans="1:7">
      <c r="A391" s="241"/>
      <c r="B391" s="241"/>
      <c r="C391" s="241"/>
      <c r="D391" s="241"/>
      <c r="E391" s="241"/>
      <c r="F391" s="241"/>
      <c r="G391" s="241"/>
    </row>
    <row r="392" spans="1:7">
      <c r="A392" s="241"/>
      <c r="B392" s="241"/>
      <c r="C392" s="241"/>
      <c r="D392" s="241"/>
      <c r="E392" s="241"/>
      <c r="F392" s="241"/>
      <c r="G392" s="241"/>
    </row>
    <row r="393" spans="1:7">
      <c r="A393" s="241"/>
      <c r="B393" s="241"/>
      <c r="C393" s="241"/>
      <c r="D393" s="241"/>
      <c r="E393" s="241"/>
      <c r="F393" s="241"/>
      <c r="G393" s="241"/>
    </row>
    <row r="394" spans="1:7">
      <c r="A394" s="241"/>
      <c r="B394" s="241"/>
      <c r="C394" s="241"/>
      <c r="D394" s="241"/>
      <c r="E394" s="241"/>
      <c r="F394" s="241"/>
      <c r="G394" s="241"/>
    </row>
    <row r="395" spans="1:7">
      <c r="A395" s="241"/>
      <c r="B395" s="241"/>
      <c r="C395" s="241"/>
      <c r="D395" s="241"/>
      <c r="E395" s="241"/>
      <c r="F395" s="241"/>
      <c r="G395" s="241"/>
    </row>
    <row r="396" spans="1:7">
      <c r="A396" s="241"/>
      <c r="B396" s="241"/>
      <c r="C396" s="241"/>
      <c r="D396" s="241"/>
      <c r="E396" s="241"/>
      <c r="F396" s="241"/>
      <c r="G396" s="241"/>
    </row>
    <row r="397" spans="1:7">
      <c r="A397" s="241"/>
      <c r="B397" s="241"/>
      <c r="C397" s="241"/>
      <c r="D397" s="241"/>
      <c r="E397" s="241"/>
      <c r="F397" s="241"/>
      <c r="G397" s="241"/>
    </row>
    <row r="398" spans="1:7">
      <c r="A398" s="241"/>
      <c r="B398" s="241"/>
      <c r="C398" s="241"/>
      <c r="D398" s="241"/>
      <c r="E398" s="241"/>
      <c r="F398" s="241"/>
      <c r="G398" s="241"/>
    </row>
    <row r="399" spans="1:7">
      <c r="A399" s="241"/>
      <c r="B399" s="241"/>
      <c r="C399" s="241"/>
      <c r="D399" s="241"/>
      <c r="E399" s="241"/>
      <c r="F399" s="241"/>
      <c r="G399" s="241"/>
    </row>
    <row r="400" spans="1:7">
      <c r="A400" s="241"/>
      <c r="B400" s="241"/>
      <c r="C400" s="241"/>
      <c r="D400" s="241"/>
      <c r="E400" s="241"/>
      <c r="F400" s="241"/>
      <c r="G400" s="241"/>
    </row>
    <row r="401" spans="1:7">
      <c r="A401" s="241"/>
      <c r="B401" s="241"/>
      <c r="C401" s="241"/>
      <c r="D401" s="241"/>
      <c r="E401" s="241"/>
      <c r="F401" s="241"/>
      <c r="G401" s="241"/>
    </row>
    <row r="402" spans="1:7">
      <c r="A402" s="241"/>
      <c r="B402" s="241"/>
      <c r="C402" s="241"/>
      <c r="D402" s="241"/>
      <c r="E402" s="241"/>
      <c r="F402" s="241"/>
      <c r="G402" s="241"/>
    </row>
    <row r="403" spans="1:7">
      <c r="A403" s="241"/>
      <c r="B403" s="241"/>
      <c r="C403" s="241"/>
      <c r="D403" s="241"/>
      <c r="E403" s="241"/>
      <c r="F403" s="241"/>
      <c r="G403" s="241"/>
    </row>
    <row r="404" spans="1:7">
      <c r="A404" s="241"/>
      <c r="B404" s="241"/>
      <c r="C404" s="241"/>
      <c r="D404" s="241"/>
      <c r="E404" s="241"/>
      <c r="F404" s="241"/>
      <c r="G404" s="241"/>
    </row>
    <row r="405" spans="1:7">
      <c r="A405" s="241"/>
      <c r="B405" s="241"/>
      <c r="C405" s="241"/>
      <c r="D405" s="241"/>
      <c r="E405" s="241"/>
      <c r="F405" s="241"/>
      <c r="G405" s="241"/>
    </row>
    <row r="406" spans="1:7">
      <c r="A406" s="241"/>
      <c r="B406" s="241"/>
      <c r="C406" s="241"/>
      <c r="D406" s="241"/>
      <c r="E406" s="241"/>
      <c r="F406" s="241"/>
      <c r="G406" s="241"/>
    </row>
    <row r="407" spans="1:7">
      <c r="A407" s="241"/>
      <c r="B407" s="241"/>
      <c r="C407" s="241"/>
      <c r="D407" s="241"/>
      <c r="E407" s="241"/>
      <c r="F407" s="241"/>
      <c r="G407" s="241"/>
    </row>
    <row r="408" spans="1:7">
      <c r="A408" s="241"/>
      <c r="B408" s="241"/>
      <c r="C408" s="241"/>
      <c r="D408" s="241"/>
      <c r="E408" s="241"/>
      <c r="F408" s="241"/>
      <c r="G408" s="241"/>
    </row>
    <row r="409" spans="1:7">
      <c r="A409" s="241"/>
      <c r="B409" s="241"/>
      <c r="C409" s="241"/>
      <c r="D409" s="241"/>
      <c r="E409" s="241"/>
      <c r="F409" s="241"/>
      <c r="G409" s="241"/>
    </row>
    <row r="410" spans="1:7">
      <c r="A410" s="241"/>
      <c r="B410" s="241"/>
      <c r="C410" s="241"/>
      <c r="D410" s="241"/>
      <c r="E410" s="241"/>
      <c r="F410" s="241"/>
      <c r="G410" s="241"/>
    </row>
    <row r="411" spans="1:7">
      <c r="A411" s="241"/>
      <c r="B411" s="241"/>
      <c r="C411" s="241"/>
      <c r="D411" s="241"/>
      <c r="E411" s="241"/>
      <c r="F411" s="241"/>
      <c r="G411" s="241"/>
    </row>
    <row r="412" spans="1:7">
      <c r="A412" s="241"/>
      <c r="B412" s="241"/>
      <c r="C412" s="241"/>
      <c r="D412" s="241"/>
      <c r="E412" s="241"/>
      <c r="F412" s="241"/>
      <c r="G412" s="241"/>
    </row>
    <row r="413" spans="1:7">
      <c r="A413" s="241"/>
      <c r="B413" s="241"/>
      <c r="C413" s="241"/>
      <c r="D413" s="241"/>
      <c r="E413" s="241"/>
      <c r="F413" s="241"/>
      <c r="G413" s="241"/>
    </row>
    <row r="414" spans="1:7">
      <c r="A414" s="241"/>
      <c r="B414" s="241"/>
      <c r="C414" s="241"/>
      <c r="D414" s="241"/>
      <c r="E414" s="241"/>
      <c r="F414" s="241"/>
      <c r="G414" s="241"/>
    </row>
    <row r="415" spans="1:7">
      <c r="A415" s="241"/>
      <c r="B415" s="241"/>
      <c r="C415" s="241"/>
      <c r="D415" s="241"/>
      <c r="E415" s="241"/>
      <c r="F415" s="241"/>
      <c r="G415" s="241"/>
    </row>
    <row r="416" spans="1:7">
      <c r="A416" s="241"/>
      <c r="B416" s="241"/>
      <c r="C416" s="241"/>
      <c r="D416" s="241"/>
      <c r="E416" s="241"/>
      <c r="F416" s="241"/>
      <c r="G416" s="241"/>
    </row>
    <row r="417" spans="1:7">
      <c r="A417" s="241"/>
      <c r="B417" s="241"/>
      <c r="C417" s="241"/>
      <c r="D417" s="241"/>
      <c r="E417" s="241"/>
      <c r="F417" s="241"/>
      <c r="G417" s="241"/>
    </row>
    <row r="418" spans="1:7">
      <c r="A418" s="241"/>
      <c r="B418" s="241"/>
      <c r="C418" s="241"/>
      <c r="D418" s="241"/>
      <c r="E418" s="241"/>
      <c r="F418" s="241"/>
      <c r="G418" s="241"/>
    </row>
    <row r="419" spans="1:7">
      <c r="A419" s="241"/>
      <c r="B419" s="241"/>
      <c r="C419" s="241"/>
      <c r="D419" s="241"/>
      <c r="E419" s="241"/>
      <c r="F419" s="241"/>
      <c r="G419" s="241"/>
    </row>
    <row r="420" spans="1:7">
      <c r="A420" s="241"/>
      <c r="B420" s="241"/>
      <c r="C420" s="241"/>
      <c r="D420" s="241"/>
      <c r="E420" s="241"/>
      <c r="F420" s="241"/>
      <c r="G420" s="241"/>
    </row>
    <row r="421" spans="1:7">
      <c r="A421" s="241"/>
      <c r="B421" s="241"/>
      <c r="C421" s="241"/>
      <c r="D421" s="241"/>
      <c r="E421" s="241"/>
      <c r="F421" s="241"/>
      <c r="G421" s="241"/>
    </row>
    <row r="422" spans="1:7">
      <c r="A422" s="241"/>
      <c r="B422" s="241"/>
      <c r="C422" s="241"/>
      <c r="D422" s="241"/>
      <c r="E422" s="241"/>
      <c r="F422" s="241"/>
      <c r="G422" s="241"/>
    </row>
    <row r="423" spans="1:7">
      <c r="A423" s="241"/>
      <c r="B423" s="241"/>
      <c r="C423" s="241"/>
      <c r="D423" s="241"/>
      <c r="E423" s="241"/>
      <c r="F423" s="241"/>
      <c r="G423" s="241"/>
    </row>
    <row r="424" spans="1:7">
      <c r="A424" s="241"/>
      <c r="B424" s="241"/>
      <c r="C424" s="241"/>
      <c r="D424" s="241"/>
      <c r="E424" s="241"/>
      <c r="F424" s="241"/>
      <c r="G424" s="241"/>
    </row>
    <row r="425" spans="1:7">
      <c r="A425" s="241"/>
      <c r="B425" s="241"/>
      <c r="C425" s="241"/>
      <c r="D425" s="241"/>
      <c r="E425" s="241"/>
      <c r="F425" s="241"/>
      <c r="G425" s="241"/>
    </row>
    <row r="426" spans="1:7">
      <c r="A426" s="241"/>
      <c r="B426" s="241"/>
      <c r="C426" s="241"/>
      <c r="D426" s="241"/>
      <c r="E426" s="241"/>
      <c r="F426" s="241"/>
      <c r="G426" s="241"/>
    </row>
    <row r="427" spans="1:7">
      <c r="A427" s="241"/>
      <c r="B427" s="241"/>
      <c r="C427" s="241"/>
      <c r="D427" s="241"/>
      <c r="E427" s="241"/>
      <c r="F427" s="241"/>
      <c r="G427" s="241"/>
    </row>
    <row r="428" spans="1:7">
      <c r="A428" s="241"/>
      <c r="B428" s="241"/>
      <c r="C428" s="241"/>
      <c r="D428" s="241"/>
      <c r="E428" s="241"/>
      <c r="F428" s="241"/>
      <c r="G428" s="241"/>
    </row>
    <row r="429" spans="1:7">
      <c r="A429" s="241"/>
      <c r="B429" s="241"/>
      <c r="C429" s="241"/>
      <c r="D429" s="241"/>
      <c r="E429" s="241"/>
      <c r="F429" s="241"/>
      <c r="G429" s="241"/>
    </row>
    <row r="430" spans="1:7">
      <c r="A430" s="241"/>
      <c r="B430" s="241"/>
      <c r="C430" s="241"/>
      <c r="D430" s="241"/>
      <c r="E430" s="241"/>
      <c r="F430" s="241"/>
      <c r="G430" s="241"/>
    </row>
    <row r="431" spans="1:7">
      <c r="A431" s="241"/>
      <c r="B431" s="241"/>
      <c r="C431" s="241"/>
      <c r="D431" s="241"/>
      <c r="E431" s="241"/>
      <c r="F431" s="241"/>
      <c r="G431" s="241"/>
    </row>
    <row r="432" spans="1:7">
      <c r="A432" s="241"/>
      <c r="B432" s="241"/>
      <c r="C432" s="241"/>
      <c r="D432" s="241"/>
      <c r="E432" s="241"/>
      <c r="F432" s="241"/>
      <c r="G432" s="241"/>
    </row>
    <row r="433" spans="1:7">
      <c r="A433" s="241"/>
      <c r="B433" s="241"/>
      <c r="C433" s="241"/>
      <c r="D433" s="241"/>
      <c r="E433" s="241"/>
      <c r="F433" s="241"/>
      <c r="G433" s="241"/>
    </row>
    <row r="434" spans="1:7">
      <c r="A434" s="241"/>
      <c r="B434" s="241"/>
      <c r="C434" s="241"/>
      <c r="D434" s="241"/>
      <c r="E434" s="241"/>
      <c r="F434" s="241"/>
      <c r="G434" s="241"/>
    </row>
    <row r="435" spans="1:7">
      <c r="A435" s="241"/>
      <c r="B435" s="241"/>
      <c r="C435" s="241"/>
      <c r="D435" s="241"/>
      <c r="E435" s="241"/>
      <c r="F435" s="241"/>
      <c r="G435" s="241"/>
    </row>
    <row r="436" spans="1:7">
      <c r="A436" s="241"/>
      <c r="B436" s="241"/>
      <c r="C436" s="241"/>
      <c r="D436" s="241"/>
      <c r="E436" s="241"/>
      <c r="F436" s="241"/>
      <c r="G436" s="241"/>
    </row>
    <row r="437" spans="1:7">
      <c r="A437" s="241"/>
      <c r="B437" s="241"/>
      <c r="C437" s="241"/>
      <c r="D437" s="241"/>
      <c r="E437" s="241"/>
      <c r="F437" s="241"/>
      <c r="G437" s="241"/>
    </row>
    <row r="438" spans="1:7">
      <c r="A438" s="241"/>
      <c r="B438" s="241"/>
      <c r="C438" s="241"/>
      <c r="D438" s="241"/>
      <c r="E438" s="241"/>
      <c r="F438" s="241"/>
      <c r="G438" s="241"/>
    </row>
    <row r="439" spans="1:7">
      <c r="A439" s="241"/>
      <c r="B439" s="241"/>
      <c r="C439" s="241"/>
      <c r="D439" s="241"/>
      <c r="E439" s="241"/>
      <c r="F439" s="241"/>
      <c r="G439" s="241"/>
    </row>
    <row r="440" spans="1:7">
      <c r="A440" s="241"/>
      <c r="B440" s="241"/>
      <c r="C440" s="241"/>
      <c r="D440" s="241"/>
      <c r="E440" s="241"/>
      <c r="F440" s="241"/>
      <c r="G440" s="241"/>
    </row>
    <row r="441" spans="1:7">
      <c r="A441" s="241"/>
      <c r="B441" s="241"/>
      <c r="C441" s="241"/>
      <c r="D441" s="241"/>
      <c r="E441" s="241"/>
      <c r="F441" s="241"/>
      <c r="G441" s="241"/>
    </row>
    <row r="442" spans="1:7">
      <c r="A442" s="241"/>
      <c r="B442" s="241"/>
      <c r="C442" s="241"/>
      <c r="D442" s="241"/>
      <c r="E442" s="241"/>
      <c r="F442" s="241"/>
      <c r="G442" s="241"/>
    </row>
    <row r="443" spans="1:7">
      <c r="A443" s="241"/>
      <c r="B443" s="241"/>
      <c r="C443" s="241"/>
      <c r="D443" s="241"/>
      <c r="E443" s="241"/>
      <c r="F443" s="241"/>
      <c r="G443" s="241"/>
    </row>
    <row r="444" spans="1:7">
      <c r="A444" s="241"/>
      <c r="B444" s="241"/>
      <c r="C444" s="241"/>
      <c r="D444" s="241"/>
      <c r="E444" s="241"/>
      <c r="F444" s="241"/>
      <c r="G444" s="241"/>
    </row>
    <row r="445" spans="1:7">
      <c r="A445" s="241"/>
      <c r="B445" s="241"/>
      <c r="C445" s="241"/>
      <c r="D445" s="241"/>
      <c r="E445" s="241"/>
      <c r="F445" s="241"/>
      <c r="G445" s="241"/>
    </row>
    <row r="446" spans="1:7">
      <c r="A446" s="241"/>
      <c r="B446" s="241"/>
      <c r="C446" s="241"/>
      <c r="D446" s="241"/>
      <c r="E446" s="241"/>
      <c r="F446" s="241"/>
      <c r="G446" s="241"/>
    </row>
    <row r="447" spans="1:7">
      <c r="A447" s="241"/>
      <c r="B447" s="241"/>
      <c r="C447" s="241"/>
      <c r="D447" s="241"/>
      <c r="E447" s="241"/>
      <c r="F447" s="241"/>
      <c r="G447" s="241"/>
    </row>
    <row r="448" spans="1:7">
      <c r="A448" s="241"/>
      <c r="B448" s="241"/>
      <c r="C448" s="241"/>
      <c r="D448" s="241"/>
      <c r="E448" s="241"/>
      <c r="F448" s="241"/>
      <c r="G448" s="241"/>
    </row>
    <row r="449" spans="1:7">
      <c r="A449" s="241"/>
      <c r="B449" s="241"/>
      <c r="C449" s="241"/>
      <c r="D449" s="241"/>
      <c r="E449" s="241"/>
      <c r="F449" s="241"/>
      <c r="G449" s="241"/>
    </row>
    <row r="450" spans="1:7">
      <c r="A450" s="241"/>
      <c r="B450" s="241"/>
      <c r="C450" s="241"/>
      <c r="D450" s="241"/>
      <c r="E450" s="241"/>
      <c r="F450" s="241"/>
      <c r="G450" s="241"/>
    </row>
    <row r="451" spans="1:7">
      <c r="A451" s="241"/>
      <c r="B451" s="241"/>
      <c r="C451" s="241"/>
      <c r="D451" s="241"/>
      <c r="E451" s="241"/>
      <c r="F451" s="241"/>
      <c r="G451" s="241"/>
    </row>
    <row r="452" spans="1:7">
      <c r="A452" s="241"/>
      <c r="B452" s="241"/>
      <c r="C452" s="241"/>
      <c r="D452" s="241"/>
      <c r="E452" s="241"/>
      <c r="F452" s="241"/>
      <c r="G452" s="241"/>
    </row>
    <row r="453" spans="1:7">
      <c r="A453" s="241"/>
      <c r="B453" s="241"/>
      <c r="C453" s="241"/>
      <c r="D453" s="241"/>
      <c r="E453" s="241"/>
      <c r="F453" s="241"/>
      <c r="G453" s="241"/>
    </row>
    <row r="454" spans="1:7">
      <c r="A454" s="241"/>
      <c r="B454" s="241"/>
      <c r="C454" s="241"/>
      <c r="D454" s="241"/>
      <c r="E454" s="241"/>
      <c r="F454" s="241"/>
      <c r="G454" s="241"/>
    </row>
    <row r="455" spans="1:7">
      <c r="A455" s="241"/>
      <c r="B455" s="241"/>
      <c r="C455" s="241"/>
      <c r="D455" s="241"/>
      <c r="E455" s="241"/>
      <c r="F455" s="241"/>
      <c r="G455" s="241"/>
    </row>
    <row r="456" spans="1:7">
      <c r="A456" s="241"/>
      <c r="B456" s="241"/>
      <c r="C456" s="241"/>
      <c r="D456" s="241"/>
      <c r="E456" s="241"/>
      <c r="F456" s="241"/>
      <c r="G456" s="241"/>
    </row>
    <row r="457" spans="1:7">
      <c r="A457" s="241"/>
      <c r="B457" s="241"/>
      <c r="C457" s="241"/>
      <c r="D457" s="241"/>
      <c r="E457" s="241"/>
      <c r="F457" s="241"/>
      <c r="G457" s="241"/>
    </row>
    <row r="458" spans="1:7">
      <c r="A458" s="241"/>
      <c r="B458" s="241"/>
      <c r="C458" s="241"/>
      <c r="D458" s="241"/>
      <c r="E458" s="241"/>
      <c r="F458" s="241"/>
      <c r="G458" s="241"/>
    </row>
    <row r="459" spans="1:7">
      <c r="A459" s="241"/>
      <c r="B459" s="241"/>
      <c r="C459" s="241"/>
      <c r="D459" s="241"/>
      <c r="E459" s="241"/>
      <c r="F459" s="241"/>
      <c r="G459" s="241"/>
    </row>
    <row r="460" spans="1:7">
      <c r="A460" s="241"/>
      <c r="B460" s="241"/>
      <c r="C460" s="241"/>
      <c r="D460" s="241"/>
      <c r="E460" s="241"/>
      <c r="F460" s="241"/>
      <c r="G460" s="241"/>
    </row>
    <row r="461" spans="1:7">
      <c r="A461" s="241"/>
      <c r="B461" s="241"/>
      <c r="C461" s="241"/>
      <c r="D461" s="241"/>
      <c r="E461" s="241"/>
      <c r="F461" s="241"/>
      <c r="G461" s="241"/>
    </row>
    <row r="462" spans="1:7">
      <c r="A462" s="241"/>
      <c r="B462" s="241"/>
      <c r="C462" s="241"/>
      <c r="D462" s="241"/>
      <c r="E462" s="241"/>
      <c r="F462" s="241"/>
      <c r="G462" s="241"/>
    </row>
    <row r="463" spans="1:7">
      <c r="A463" s="241"/>
      <c r="B463" s="241"/>
      <c r="C463" s="241"/>
      <c r="D463" s="241"/>
      <c r="E463" s="241"/>
      <c r="F463" s="241"/>
      <c r="G463" s="241"/>
    </row>
    <row r="464" spans="1:7">
      <c r="A464" s="241"/>
      <c r="B464" s="241"/>
      <c r="C464" s="241"/>
      <c r="D464" s="241"/>
      <c r="E464" s="241"/>
      <c r="F464" s="241"/>
      <c r="G464" s="241"/>
    </row>
    <row r="465" spans="1:7">
      <c r="A465" s="241"/>
      <c r="B465" s="241"/>
      <c r="C465" s="241"/>
      <c r="D465" s="241"/>
      <c r="E465" s="241"/>
      <c r="F465" s="241"/>
      <c r="G465" s="241"/>
    </row>
    <row r="466" spans="1:7">
      <c r="A466" s="241"/>
      <c r="B466" s="241"/>
      <c r="C466" s="241"/>
      <c r="D466" s="241"/>
      <c r="E466" s="241"/>
      <c r="F466" s="241"/>
      <c r="G466" s="241"/>
    </row>
    <row r="467" spans="1:7">
      <c r="A467" s="241"/>
      <c r="B467" s="241"/>
      <c r="C467" s="241"/>
      <c r="D467" s="241"/>
      <c r="E467" s="241"/>
      <c r="F467" s="241"/>
      <c r="G467" s="241"/>
    </row>
    <row r="468" spans="1:7">
      <c r="A468" s="241"/>
      <c r="B468" s="241"/>
      <c r="C468" s="241"/>
      <c r="D468" s="241"/>
      <c r="E468" s="241"/>
      <c r="F468" s="241"/>
      <c r="G468" s="241"/>
    </row>
    <row r="469" spans="1:7">
      <c r="A469" s="241"/>
      <c r="B469" s="241"/>
      <c r="C469" s="241"/>
      <c r="D469" s="241"/>
      <c r="E469" s="241"/>
      <c r="F469" s="241"/>
      <c r="G469" s="241"/>
    </row>
    <row r="470" spans="1:7">
      <c r="A470" s="241"/>
      <c r="B470" s="241"/>
      <c r="C470" s="241"/>
      <c r="D470" s="241"/>
      <c r="E470" s="241"/>
      <c r="F470" s="241"/>
      <c r="G470" s="241"/>
    </row>
    <row r="471" spans="1:7">
      <c r="A471" s="241"/>
      <c r="B471" s="241"/>
      <c r="C471" s="241"/>
      <c r="D471" s="241"/>
      <c r="E471" s="241"/>
      <c r="F471" s="241"/>
      <c r="G471" s="241"/>
    </row>
    <row r="472" spans="1:7">
      <c r="A472" s="241"/>
      <c r="B472" s="241"/>
      <c r="C472" s="241"/>
      <c r="D472" s="241"/>
      <c r="E472" s="241"/>
      <c r="F472" s="241"/>
      <c r="G472" s="241"/>
    </row>
    <row r="473" spans="1:7">
      <c r="A473" s="241"/>
      <c r="B473" s="241"/>
      <c r="C473" s="241"/>
      <c r="D473" s="241"/>
      <c r="E473" s="241"/>
      <c r="F473" s="241"/>
      <c r="G473" s="241"/>
    </row>
    <row r="474" spans="1:7">
      <c r="A474" s="241"/>
      <c r="B474" s="241"/>
      <c r="C474" s="241"/>
      <c r="D474" s="241"/>
      <c r="E474" s="241"/>
      <c r="F474" s="241"/>
      <c r="G474" s="241"/>
    </row>
    <row r="475" spans="1:7">
      <c r="A475" s="241"/>
      <c r="B475" s="241"/>
      <c r="C475" s="241"/>
      <c r="D475" s="241"/>
      <c r="E475" s="241"/>
      <c r="F475" s="241"/>
      <c r="G475" s="241"/>
    </row>
    <row r="476" spans="1:7">
      <c r="A476" s="241"/>
      <c r="B476" s="241"/>
      <c r="C476" s="241"/>
      <c r="D476" s="241"/>
      <c r="E476" s="241"/>
      <c r="F476" s="241"/>
      <c r="G476" s="241"/>
    </row>
    <row r="477" spans="1:7">
      <c r="A477" s="241"/>
      <c r="B477" s="241"/>
      <c r="C477" s="241"/>
      <c r="D477" s="241"/>
      <c r="E477" s="241"/>
      <c r="F477" s="241"/>
      <c r="G477" s="241"/>
    </row>
    <row r="478" spans="1:7">
      <c r="A478" s="241"/>
      <c r="B478" s="241"/>
      <c r="C478" s="241"/>
      <c r="D478" s="241"/>
      <c r="E478" s="241"/>
      <c r="F478" s="241"/>
      <c r="G478" s="241"/>
    </row>
    <row r="479" spans="1:7">
      <c r="A479" s="241"/>
      <c r="B479" s="241"/>
      <c r="C479" s="241"/>
      <c r="D479" s="241"/>
      <c r="E479" s="241"/>
      <c r="F479" s="241"/>
      <c r="G479" s="241"/>
    </row>
    <row r="480" spans="1:7">
      <c r="A480" s="241"/>
      <c r="B480" s="241"/>
      <c r="C480" s="241"/>
      <c r="D480" s="241"/>
      <c r="E480" s="241"/>
      <c r="F480" s="241"/>
      <c r="G480" s="241"/>
    </row>
    <row r="481" spans="1:7">
      <c r="A481" s="241"/>
      <c r="B481" s="241"/>
      <c r="C481" s="241"/>
      <c r="D481" s="241"/>
      <c r="E481" s="241"/>
      <c r="F481" s="241"/>
      <c r="G481" s="241"/>
    </row>
    <row r="482" spans="1:7">
      <c r="A482" s="241"/>
      <c r="B482" s="241"/>
      <c r="C482" s="241"/>
      <c r="D482" s="241"/>
      <c r="E482" s="241"/>
      <c r="F482" s="241"/>
      <c r="G482" s="241"/>
    </row>
    <row r="483" spans="1:7">
      <c r="A483" s="241"/>
      <c r="B483" s="241"/>
      <c r="C483" s="241"/>
      <c r="D483" s="241"/>
      <c r="E483" s="241"/>
      <c r="F483" s="241"/>
      <c r="G483" s="241"/>
    </row>
    <row r="484" spans="1:7">
      <c r="A484" s="241"/>
      <c r="B484" s="241"/>
      <c r="C484" s="241"/>
      <c r="D484" s="241"/>
      <c r="E484" s="241"/>
      <c r="F484" s="241"/>
      <c r="G484" s="241"/>
    </row>
    <row r="485" spans="1:7">
      <c r="A485" s="241"/>
      <c r="B485" s="241"/>
      <c r="C485" s="241"/>
      <c r="D485" s="241"/>
      <c r="E485" s="241"/>
      <c r="F485" s="241"/>
      <c r="G485" s="241"/>
    </row>
    <row r="486" spans="1:7">
      <c r="A486" s="241"/>
      <c r="B486" s="241"/>
      <c r="C486" s="241"/>
      <c r="D486" s="241"/>
      <c r="E486" s="241"/>
      <c r="F486" s="241"/>
      <c r="G486" s="241"/>
    </row>
    <row r="487" spans="1:7">
      <c r="A487" s="241"/>
      <c r="B487" s="241"/>
      <c r="C487" s="241"/>
      <c r="D487" s="241"/>
      <c r="E487" s="241"/>
      <c r="F487" s="241"/>
      <c r="G487" s="241"/>
    </row>
    <row r="488" spans="1:7">
      <c r="A488" s="241"/>
      <c r="B488" s="241"/>
      <c r="C488" s="241"/>
      <c r="D488" s="241"/>
      <c r="E488" s="241"/>
      <c r="F488" s="241"/>
      <c r="G488" s="241"/>
    </row>
    <row r="489" spans="1:7">
      <c r="A489" s="241"/>
      <c r="B489" s="241"/>
      <c r="C489" s="241"/>
      <c r="D489" s="241"/>
      <c r="E489" s="241"/>
      <c r="F489" s="241"/>
      <c r="G489" s="241"/>
    </row>
    <row r="490" spans="1:7">
      <c r="A490" s="241"/>
      <c r="B490" s="241"/>
      <c r="C490" s="241"/>
      <c r="D490" s="241"/>
      <c r="E490" s="241"/>
      <c r="F490" s="241"/>
      <c r="G490" s="241"/>
    </row>
    <row r="491" spans="1:7">
      <c r="A491" s="241"/>
      <c r="B491" s="241"/>
      <c r="C491" s="241"/>
      <c r="D491" s="241"/>
      <c r="E491" s="241"/>
      <c r="F491" s="241"/>
      <c r="G491" s="241"/>
    </row>
    <row r="492" spans="1:7">
      <c r="A492" s="241"/>
      <c r="B492" s="241"/>
      <c r="C492" s="241"/>
      <c r="D492" s="241"/>
      <c r="E492" s="241"/>
      <c r="F492" s="241"/>
      <c r="G492" s="241"/>
    </row>
    <row r="493" spans="1:7">
      <c r="A493" s="241"/>
      <c r="B493" s="241"/>
      <c r="C493" s="241"/>
      <c r="D493" s="241"/>
      <c r="E493" s="241"/>
      <c r="F493" s="241"/>
      <c r="G493" s="241"/>
    </row>
    <row r="494" spans="1:7">
      <c r="A494" s="241"/>
      <c r="B494" s="241"/>
      <c r="C494" s="241"/>
      <c r="D494" s="241"/>
      <c r="E494" s="241"/>
      <c r="F494" s="241"/>
      <c r="G494" s="241"/>
    </row>
    <row r="495" spans="1:7">
      <c r="A495" s="241"/>
      <c r="B495" s="241"/>
      <c r="C495" s="241"/>
      <c r="D495" s="241"/>
      <c r="E495" s="241"/>
      <c r="F495" s="241"/>
      <c r="G495" s="241"/>
    </row>
    <row r="496" spans="1:7">
      <c r="A496" s="241"/>
      <c r="B496" s="241"/>
      <c r="C496" s="241"/>
      <c r="D496" s="241"/>
      <c r="E496" s="241"/>
      <c r="F496" s="241"/>
      <c r="G496" s="241"/>
    </row>
    <row r="497" spans="1:7">
      <c r="A497" s="241"/>
      <c r="B497" s="241"/>
      <c r="C497" s="241"/>
      <c r="D497" s="241"/>
      <c r="E497" s="241"/>
      <c r="F497" s="241"/>
      <c r="G497" s="241"/>
    </row>
    <row r="498" spans="1:7">
      <c r="A498" s="241"/>
      <c r="B498" s="241"/>
      <c r="C498" s="241"/>
      <c r="D498" s="241"/>
      <c r="E498" s="241"/>
      <c r="F498" s="241"/>
      <c r="G498" s="241"/>
    </row>
    <row r="499" spans="1:7">
      <c r="A499" s="241"/>
      <c r="B499" s="241"/>
      <c r="C499" s="241"/>
      <c r="D499" s="241"/>
      <c r="E499" s="241"/>
      <c r="F499" s="241"/>
      <c r="G499" s="241"/>
    </row>
    <row r="500" spans="1:7">
      <c r="A500" s="241"/>
      <c r="B500" s="241"/>
      <c r="C500" s="241"/>
      <c r="D500" s="241"/>
      <c r="E500" s="241"/>
      <c r="F500" s="241"/>
      <c r="G500" s="241"/>
    </row>
    <row r="501" spans="1:7">
      <c r="A501" s="241"/>
      <c r="B501" s="241"/>
      <c r="C501" s="241"/>
      <c r="D501" s="241"/>
      <c r="E501" s="241"/>
      <c r="F501" s="241"/>
      <c r="G501" s="241"/>
    </row>
    <row r="502" spans="1:7">
      <c r="A502" s="241"/>
      <c r="B502" s="241"/>
      <c r="C502" s="241"/>
      <c r="D502" s="241"/>
      <c r="E502" s="241"/>
      <c r="F502" s="241"/>
      <c r="G502" s="241"/>
    </row>
    <row r="503" spans="1:7">
      <c r="A503" s="241"/>
      <c r="B503" s="241"/>
      <c r="C503" s="241"/>
      <c r="D503" s="241"/>
      <c r="E503" s="241"/>
      <c r="F503" s="241"/>
      <c r="G503" s="241"/>
    </row>
    <row r="504" spans="1:7">
      <c r="A504" s="241"/>
      <c r="B504" s="241"/>
      <c r="C504" s="241"/>
      <c r="D504" s="241"/>
      <c r="E504" s="241"/>
      <c r="F504" s="241"/>
      <c r="G504" s="241"/>
    </row>
    <row r="505" spans="1:7">
      <c r="A505" s="241"/>
      <c r="B505" s="241"/>
      <c r="C505" s="241"/>
      <c r="D505" s="241"/>
      <c r="E505" s="241"/>
      <c r="F505" s="241"/>
      <c r="G505" s="241"/>
    </row>
    <row r="506" spans="1:7">
      <c r="A506" s="241"/>
      <c r="B506" s="241"/>
      <c r="C506" s="241"/>
      <c r="D506" s="241"/>
      <c r="E506" s="241"/>
      <c r="F506" s="241"/>
      <c r="G506" s="241"/>
    </row>
    <row r="507" spans="1:7">
      <c r="A507" s="241"/>
      <c r="B507" s="241"/>
      <c r="C507" s="241"/>
      <c r="D507" s="241"/>
      <c r="E507" s="241"/>
      <c r="F507" s="241"/>
      <c r="G507" s="241"/>
    </row>
    <row r="508" spans="1:7">
      <c r="A508" s="241"/>
      <c r="B508" s="241"/>
      <c r="C508" s="241"/>
      <c r="D508" s="241"/>
      <c r="E508" s="241"/>
      <c r="F508" s="241"/>
      <c r="G508" s="241"/>
    </row>
  </sheetData>
  <sheetProtection algorithmName="SHA-512" hashValue="xq1IuCm5kdlxkTUJPO0augxWMgc3KsEKuSsRAcGw1X6oNzMCaKh3DgrceG8/oR/fzibKgYIHPS6QVujW2YI+9w==" saltValue="DxGVyt9i9rQiEM0/27y4ag==" spinCount="100000" sheet="1" objects="1" scenarios="1"/>
  <mergeCells count="8">
    <mergeCell ref="A62:G62"/>
    <mergeCell ref="A7:G11"/>
    <mergeCell ref="A14:G17"/>
    <mergeCell ref="A20:G26"/>
    <mergeCell ref="A29:G32"/>
    <mergeCell ref="A35:G40"/>
    <mergeCell ref="A53:E55"/>
    <mergeCell ref="F53:G55"/>
  </mergeCells>
  <pageMargins left="0.59055118110236227" right="0" top="0.39370078740157483" bottom="0" header="0" footer="0"/>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view="pageBreakPreview" topLeftCell="D27" zoomScaleNormal="100" zoomScaleSheetLayoutView="100" workbookViewId="0">
      <selection activeCell="L34" sqref="L34"/>
    </sheetView>
  </sheetViews>
  <sheetFormatPr defaultRowHeight="12.75"/>
  <cols>
    <col min="1" max="1" width="9.7109375" customWidth="1"/>
    <col min="2" max="2" width="10.7109375" customWidth="1"/>
    <col min="3" max="3" width="71.85546875" customWidth="1"/>
    <col min="4" max="4" width="6.5703125" customWidth="1"/>
    <col min="5" max="5" width="8.5703125" customWidth="1"/>
    <col min="6" max="6" width="15" customWidth="1"/>
    <col min="7" max="7" width="15.5703125" customWidth="1"/>
    <col min="8" max="8" width="16" bestFit="1" customWidth="1"/>
    <col min="11" max="11" width="12.7109375" bestFit="1" customWidth="1"/>
  </cols>
  <sheetData>
    <row r="1" spans="1:11" ht="20.25">
      <c r="A1" s="45" t="str">
        <f>Cover!A1</f>
        <v>Tender Number: 005/MKLM/2022/2023</v>
      </c>
      <c r="B1" s="46"/>
      <c r="C1" s="46"/>
      <c r="D1" s="47"/>
      <c r="E1" s="47" t="str">
        <f>Cover!G2</f>
        <v>Date:   June 2022</v>
      </c>
      <c r="F1" s="124"/>
      <c r="G1" s="125"/>
      <c r="H1" s="126"/>
      <c r="I1" s="127"/>
      <c r="J1" s="127"/>
      <c r="K1" s="127"/>
    </row>
    <row r="2" spans="1:11" ht="25.5">
      <c r="A2" s="48" t="str">
        <f>Works!A1</f>
        <v>Moses Kotane Local Municipality</v>
      </c>
      <c r="B2" s="49"/>
      <c r="C2" s="49"/>
      <c r="D2" s="49"/>
      <c r="E2" s="50"/>
      <c r="F2" s="50"/>
      <c r="G2" s="77"/>
      <c r="H2" s="127"/>
      <c r="I2" s="127"/>
      <c r="J2" s="127"/>
      <c r="K2" s="127"/>
    </row>
    <row r="3" spans="1:11" ht="15.75" thickBot="1">
      <c r="A3" s="51" t="str">
        <f>Cover!A3</f>
        <v>Upgrading of Madikwe Water Treatment Plant Phase 2 ( Vrede and Seshibitswe)</v>
      </c>
      <c r="B3" s="52"/>
      <c r="C3" s="52"/>
      <c r="D3" s="53"/>
      <c r="E3" s="53"/>
      <c r="F3" s="53"/>
      <c r="G3" s="78"/>
      <c r="H3" s="127"/>
      <c r="I3" s="127"/>
      <c r="J3" s="127"/>
      <c r="K3" s="127"/>
    </row>
    <row r="4" spans="1:11" ht="20.25" thickBot="1">
      <c r="A4" s="54"/>
      <c r="B4" s="54"/>
      <c r="C4" s="54"/>
      <c r="D4" s="54"/>
      <c r="E4" s="54"/>
      <c r="F4" s="128"/>
      <c r="G4" s="54"/>
      <c r="H4" s="127"/>
      <c r="I4" s="127"/>
      <c r="J4" s="127"/>
      <c r="K4" s="127"/>
    </row>
    <row r="5" spans="1:11" ht="17.25">
      <c r="A5" s="56" t="s">
        <v>5</v>
      </c>
      <c r="B5" s="57" t="s">
        <v>2</v>
      </c>
      <c r="C5" s="469" t="s">
        <v>6</v>
      </c>
      <c r="D5" s="471" t="s">
        <v>7</v>
      </c>
      <c r="E5" s="473" t="s">
        <v>32</v>
      </c>
      <c r="F5" s="475" t="s">
        <v>8</v>
      </c>
      <c r="G5" s="79" t="s">
        <v>9</v>
      </c>
      <c r="H5" s="127"/>
      <c r="I5" s="127"/>
      <c r="J5" s="127"/>
      <c r="K5" s="127"/>
    </row>
    <row r="6" spans="1:11" ht="18" thickBot="1">
      <c r="A6" s="59" t="s">
        <v>12</v>
      </c>
      <c r="B6" s="60" t="s">
        <v>13</v>
      </c>
      <c r="C6" s="470"/>
      <c r="D6" s="472"/>
      <c r="E6" s="474"/>
      <c r="F6" s="476"/>
      <c r="G6" s="80" t="s">
        <v>14</v>
      </c>
      <c r="H6" s="127"/>
      <c r="I6" s="127"/>
      <c r="J6" s="127"/>
      <c r="K6" s="127"/>
    </row>
    <row r="7" spans="1:11" ht="22.5">
      <c r="A7" s="62"/>
      <c r="B7" s="63" t="s">
        <v>1</v>
      </c>
      <c r="C7" s="81" t="s">
        <v>27</v>
      </c>
      <c r="D7" s="64"/>
      <c r="E7" s="64"/>
      <c r="F7" s="64"/>
      <c r="G7" s="82"/>
      <c r="H7" s="127"/>
      <c r="I7" s="127"/>
      <c r="J7" s="127"/>
      <c r="K7" s="127"/>
    </row>
    <row r="8" spans="1:11" ht="20.25">
      <c r="A8" s="62"/>
      <c r="B8" s="63">
        <v>1200</v>
      </c>
      <c r="C8" s="83" t="s">
        <v>167</v>
      </c>
      <c r="D8" s="64"/>
      <c r="E8" s="64"/>
      <c r="F8" s="64"/>
      <c r="G8" s="82"/>
      <c r="H8" s="127"/>
      <c r="I8" s="127"/>
      <c r="J8" s="127"/>
      <c r="K8" s="127"/>
    </row>
    <row r="9" spans="1:11" ht="18.75" thickBot="1">
      <c r="A9" s="62"/>
      <c r="B9" s="63"/>
      <c r="C9" s="129"/>
      <c r="D9" s="64"/>
      <c r="E9" s="64"/>
      <c r="F9" s="64"/>
      <c r="G9" s="82"/>
      <c r="H9" s="127"/>
      <c r="I9" s="127"/>
      <c r="J9" s="127"/>
      <c r="K9" s="127"/>
    </row>
    <row r="10" spans="1:11" ht="18">
      <c r="A10" s="85" t="s">
        <v>168</v>
      </c>
      <c r="B10" s="130"/>
      <c r="C10" s="131" t="s">
        <v>169</v>
      </c>
      <c r="D10" s="130"/>
      <c r="E10" s="130"/>
      <c r="F10" s="86"/>
      <c r="G10" s="87"/>
      <c r="H10" s="127"/>
      <c r="I10" s="127"/>
      <c r="J10" s="127"/>
      <c r="K10" s="127"/>
    </row>
    <row r="11" spans="1:11" ht="14.25">
      <c r="A11" s="66"/>
      <c r="B11" s="67"/>
      <c r="C11" s="89"/>
      <c r="D11" s="68"/>
      <c r="E11" s="93"/>
      <c r="F11" s="90"/>
      <c r="G11" s="91"/>
      <c r="H11" s="127"/>
      <c r="I11" s="127"/>
      <c r="J11" s="127"/>
      <c r="K11" s="127"/>
    </row>
    <row r="12" spans="1:11" ht="14.25">
      <c r="A12" s="66" t="s">
        <v>170</v>
      </c>
      <c r="B12" s="67" t="s">
        <v>171</v>
      </c>
      <c r="C12" s="89" t="s">
        <v>172</v>
      </c>
      <c r="D12" s="68" t="s">
        <v>11</v>
      </c>
      <c r="E12" s="93">
        <v>1</v>
      </c>
      <c r="F12" s="330"/>
      <c r="G12" s="132">
        <f>F12*E12</f>
        <v>0</v>
      </c>
      <c r="H12" s="127"/>
      <c r="I12" s="127"/>
      <c r="J12" s="127"/>
      <c r="K12" s="127"/>
    </row>
    <row r="13" spans="1:11" ht="25.5">
      <c r="A13" s="66"/>
      <c r="B13" s="67" t="s">
        <v>173</v>
      </c>
      <c r="C13" s="133" t="s">
        <v>174</v>
      </c>
      <c r="D13" s="68"/>
      <c r="E13" s="93"/>
      <c r="F13" s="330"/>
      <c r="G13" s="132"/>
      <c r="H13" s="127"/>
      <c r="I13" s="127"/>
      <c r="J13" s="127"/>
      <c r="K13" s="127"/>
    </row>
    <row r="14" spans="1:11" ht="14.25">
      <c r="A14" s="66" t="s">
        <v>175</v>
      </c>
      <c r="B14" s="67" t="s">
        <v>176</v>
      </c>
      <c r="C14" s="89" t="s">
        <v>301</v>
      </c>
      <c r="D14" s="68" t="s">
        <v>11</v>
      </c>
      <c r="E14" s="93">
        <v>2</v>
      </c>
      <c r="F14" s="330"/>
      <c r="G14" s="132">
        <f t="shared" ref="G14:G19" si="0">F14*E14</f>
        <v>0</v>
      </c>
      <c r="H14" s="127"/>
      <c r="I14" s="127"/>
      <c r="J14" s="127"/>
      <c r="K14" s="127"/>
    </row>
    <row r="15" spans="1:11" ht="14.25">
      <c r="A15" s="66" t="s">
        <v>177</v>
      </c>
      <c r="B15" s="134" t="s">
        <v>178</v>
      </c>
      <c r="C15" s="89" t="s">
        <v>179</v>
      </c>
      <c r="D15" s="68" t="s">
        <v>11</v>
      </c>
      <c r="E15" s="93">
        <v>1</v>
      </c>
      <c r="F15" s="330"/>
      <c r="G15" s="132">
        <f t="shared" si="0"/>
        <v>0</v>
      </c>
      <c r="H15" s="127"/>
      <c r="I15" s="127"/>
      <c r="J15" s="127"/>
      <c r="K15" s="127"/>
    </row>
    <row r="16" spans="1:11" ht="14.25">
      <c r="A16" s="66" t="s">
        <v>180</v>
      </c>
      <c r="B16" s="67" t="s">
        <v>181</v>
      </c>
      <c r="C16" s="89" t="s">
        <v>182</v>
      </c>
      <c r="D16" s="68" t="s">
        <v>11</v>
      </c>
      <c r="E16" s="93">
        <v>1</v>
      </c>
      <c r="F16" s="330"/>
      <c r="G16" s="132">
        <f t="shared" si="0"/>
        <v>0</v>
      </c>
      <c r="H16" s="127"/>
      <c r="I16" s="127"/>
      <c r="J16" s="127"/>
      <c r="K16" s="127"/>
    </row>
    <row r="17" spans="1:11" ht="14.25">
      <c r="A17" s="66" t="s">
        <v>183</v>
      </c>
      <c r="B17" s="67" t="s">
        <v>184</v>
      </c>
      <c r="C17" s="89" t="s">
        <v>185</v>
      </c>
      <c r="D17" s="68" t="s">
        <v>11</v>
      </c>
      <c r="E17" s="93">
        <v>1</v>
      </c>
      <c r="F17" s="330"/>
      <c r="G17" s="132">
        <f t="shared" si="0"/>
        <v>0</v>
      </c>
      <c r="H17" s="127"/>
      <c r="I17" s="127"/>
      <c r="J17" s="127"/>
      <c r="K17" s="127"/>
    </row>
    <row r="18" spans="1:11" ht="14.25">
      <c r="A18" s="66" t="s">
        <v>186</v>
      </c>
      <c r="B18" s="67" t="s">
        <v>187</v>
      </c>
      <c r="C18" s="89" t="s">
        <v>188</v>
      </c>
      <c r="D18" s="68" t="s">
        <v>11</v>
      </c>
      <c r="E18" s="93">
        <v>1</v>
      </c>
      <c r="F18" s="330"/>
      <c r="G18" s="132">
        <f t="shared" si="0"/>
        <v>0</v>
      </c>
      <c r="H18" s="127"/>
      <c r="I18" s="127"/>
      <c r="J18" s="127"/>
      <c r="K18" s="127"/>
    </row>
    <row r="19" spans="1:11" ht="14.25">
      <c r="A19" s="66" t="s">
        <v>189</v>
      </c>
      <c r="B19" s="67" t="s">
        <v>190</v>
      </c>
      <c r="C19" s="89" t="s">
        <v>191</v>
      </c>
      <c r="D19" s="68" t="s">
        <v>11</v>
      </c>
      <c r="E19" s="93">
        <v>1</v>
      </c>
      <c r="F19" s="330"/>
      <c r="G19" s="132">
        <f t="shared" si="0"/>
        <v>0</v>
      </c>
      <c r="H19" s="127"/>
      <c r="I19" s="127"/>
      <c r="J19" s="127"/>
      <c r="K19" s="127"/>
    </row>
    <row r="20" spans="1:11" ht="14.25">
      <c r="A20" s="66"/>
      <c r="B20" s="67"/>
      <c r="C20" s="92" t="s">
        <v>192</v>
      </c>
      <c r="D20" s="68"/>
      <c r="E20" s="93"/>
      <c r="F20" s="330"/>
      <c r="G20" s="132"/>
      <c r="H20" s="127"/>
      <c r="I20" s="127"/>
      <c r="J20" s="127"/>
      <c r="K20" s="127"/>
    </row>
    <row r="21" spans="1:11" ht="28.5">
      <c r="A21" s="66" t="s">
        <v>193</v>
      </c>
      <c r="B21" s="67" t="s">
        <v>194</v>
      </c>
      <c r="C21" s="135" t="s">
        <v>195</v>
      </c>
      <c r="D21" s="68" t="s">
        <v>11</v>
      </c>
      <c r="E21" s="93">
        <v>1</v>
      </c>
      <c r="F21" s="330"/>
      <c r="G21" s="132">
        <f t="shared" ref="G21:G23" si="1">F21*E21</f>
        <v>0</v>
      </c>
      <c r="H21" s="127"/>
      <c r="I21" s="127"/>
      <c r="J21" s="127"/>
      <c r="K21" s="127"/>
    </row>
    <row r="22" spans="1:11" ht="14.25">
      <c r="A22" s="66" t="s">
        <v>196</v>
      </c>
      <c r="B22" s="67" t="s">
        <v>197</v>
      </c>
      <c r="C22" s="89" t="s">
        <v>198</v>
      </c>
      <c r="D22" s="68" t="s">
        <v>11</v>
      </c>
      <c r="E22" s="93">
        <v>1</v>
      </c>
      <c r="F22" s="330"/>
      <c r="G22" s="132">
        <f t="shared" si="1"/>
        <v>0</v>
      </c>
      <c r="H22" s="127"/>
      <c r="I22" s="127"/>
      <c r="J22" s="127"/>
      <c r="K22" s="127"/>
    </row>
    <row r="23" spans="1:11" ht="14.25">
      <c r="A23" s="66" t="s">
        <v>199</v>
      </c>
      <c r="B23" s="67" t="s">
        <v>200</v>
      </c>
      <c r="C23" s="89" t="s">
        <v>201</v>
      </c>
      <c r="D23" s="68" t="s">
        <v>11</v>
      </c>
      <c r="E23" s="93">
        <v>1</v>
      </c>
      <c r="F23" s="330"/>
      <c r="G23" s="132">
        <f t="shared" si="1"/>
        <v>0</v>
      </c>
      <c r="H23" s="127"/>
      <c r="I23" s="127"/>
      <c r="J23" s="127"/>
      <c r="K23" s="127"/>
    </row>
    <row r="24" spans="1:11" ht="14.25">
      <c r="A24" s="66"/>
      <c r="B24" s="67"/>
      <c r="C24" s="89"/>
      <c r="D24" s="68"/>
      <c r="E24" s="93"/>
      <c r="F24" s="330"/>
      <c r="G24" s="132"/>
      <c r="H24" s="127"/>
      <c r="I24" s="127"/>
      <c r="J24" s="127"/>
      <c r="K24" s="127"/>
    </row>
    <row r="25" spans="1:11" ht="18">
      <c r="A25" s="94" t="s">
        <v>202</v>
      </c>
      <c r="B25" s="136"/>
      <c r="C25" s="96" t="s">
        <v>203</v>
      </c>
      <c r="D25" s="97"/>
      <c r="E25" s="120"/>
      <c r="F25" s="331"/>
      <c r="G25" s="138"/>
      <c r="H25" s="127"/>
      <c r="I25" s="127"/>
      <c r="J25" s="127"/>
      <c r="K25" s="127"/>
    </row>
    <row r="26" spans="1:11" ht="14.25">
      <c r="A26" s="66"/>
      <c r="B26" s="67"/>
      <c r="C26" s="89"/>
      <c r="D26" s="68"/>
      <c r="E26" s="93"/>
      <c r="F26" s="330"/>
      <c r="G26" s="132"/>
      <c r="H26" s="127"/>
      <c r="I26" s="127"/>
      <c r="J26" s="127"/>
      <c r="K26" s="127"/>
    </row>
    <row r="27" spans="1:11" ht="14.25">
      <c r="A27" s="66" t="s">
        <v>204</v>
      </c>
      <c r="B27" s="67" t="s">
        <v>205</v>
      </c>
      <c r="C27" s="89" t="s">
        <v>206</v>
      </c>
      <c r="D27" s="68" t="s">
        <v>11</v>
      </c>
      <c r="E27" s="93">
        <v>1</v>
      </c>
      <c r="F27" s="330"/>
      <c r="G27" s="132">
        <f>F27*E27</f>
        <v>0</v>
      </c>
      <c r="H27" s="127"/>
      <c r="I27" s="127"/>
      <c r="J27" s="127"/>
      <c r="K27" s="127"/>
    </row>
    <row r="28" spans="1:11" ht="25.5">
      <c r="A28" s="66"/>
      <c r="B28" s="67"/>
      <c r="C28" s="133" t="s">
        <v>207</v>
      </c>
      <c r="D28" s="68"/>
      <c r="E28" s="93"/>
      <c r="F28" s="330"/>
      <c r="G28" s="132"/>
      <c r="H28" s="127"/>
      <c r="I28" s="127"/>
      <c r="J28" s="127"/>
      <c r="K28" s="127"/>
    </row>
    <row r="29" spans="1:11" ht="14.25">
      <c r="A29" s="66" t="s">
        <v>208</v>
      </c>
      <c r="B29" s="67" t="s">
        <v>209</v>
      </c>
      <c r="C29" s="89" t="s">
        <v>210</v>
      </c>
      <c r="D29" s="68" t="s">
        <v>11</v>
      </c>
      <c r="E29" s="93">
        <v>6</v>
      </c>
      <c r="F29" s="330"/>
      <c r="G29" s="132">
        <f t="shared" ref="G29:G30" si="2">F29*E29</f>
        <v>0</v>
      </c>
      <c r="H29" s="127"/>
      <c r="I29" s="127"/>
      <c r="J29" s="127"/>
      <c r="K29" s="127"/>
    </row>
    <row r="30" spans="1:11" ht="14.25">
      <c r="A30" s="66" t="s">
        <v>211</v>
      </c>
      <c r="B30" s="67" t="s">
        <v>212</v>
      </c>
      <c r="C30" s="89" t="s">
        <v>213</v>
      </c>
      <c r="D30" s="68" t="s">
        <v>11</v>
      </c>
      <c r="E30" s="93">
        <v>6</v>
      </c>
      <c r="F30" s="330"/>
      <c r="G30" s="132">
        <f t="shared" si="2"/>
        <v>0</v>
      </c>
      <c r="H30" s="127"/>
      <c r="I30" s="127"/>
      <c r="J30" s="127"/>
      <c r="K30" s="127"/>
    </row>
    <row r="31" spans="1:11" ht="25.5">
      <c r="A31" s="66"/>
      <c r="B31" s="67"/>
      <c r="C31" s="133" t="s">
        <v>214</v>
      </c>
      <c r="D31" s="68"/>
      <c r="E31" s="93"/>
      <c r="F31" s="330"/>
      <c r="G31" s="132"/>
      <c r="H31" s="127"/>
      <c r="I31" s="127"/>
      <c r="J31" s="127"/>
      <c r="K31" s="127"/>
    </row>
    <row r="32" spans="1:11" ht="14.25">
      <c r="A32" s="66" t="s">
        <v>215</v>
      </c>
      <c r="B32" s="67" t="s">
        <v>216</v>
      </c>
      <c r="C32" s="89" t="s">
        <v>217</v>
      </c>
      <c r="D32" s="68" t="s">
        <v>11</v>
      </c>
      <c r="E32" s="93">
        <v>1</v>
      </c>
      <c r="F32" s="330"/>
      <c r="G32" s="132">
        <f t="shared" ref="G32:G34" si="3">F32*E32</f>
        <v>0</v>
      </c>
      <c r="H32" s="127"/>
      <c r="I32" s="127"/>
      <c r="J32" s="127"/>
      <c r="K32" s="127"/>
    </row>
    <row r="33" spans="1:11" ht="14.25">
      <c r="A33" s="66" t="s">
        <v>218</v>
      </c>
      <c r="B33" s="67" t="s">
        <v>219</v>
      </c>
      <c r="C33" s="89" t="s">
        <v>220</v>
      </c>
      <c r="D33" s="68" t="s">
        <v>11</v>
      </c>
      <c r="E33" s="93">
        <v>1</v>
      </c>
      <c r="F33" s="330"/>
      <c r="G33" s="132">
        <f t="shared" si="3"/>
        <v>0</v>
      </c>
      <c r="H33" s="127"/>
      <c r="I33" s="127"/>
      <c r="J33" s="127"/>
      <c r="K33" s="127"/>
    </row>
    <row r="34" spans="1:11" ht="28.5">
      <c r="A34" s="66" t="s">
        <v>221</v>
      </c>
      <c r="B34" s="67" t="s">
        <v>222</v>
      </c>
      <c r="C34" s="135" t="s">
        <v>223</v>
      </c>
      <c r="D34" s="68" t="s">
        <v>11</v>
      </c>
      <c r="E34" s="93">
        <v>1</v>
      </c>
      <c r="F34" s="330"/>
      <c r="G34" s="132">
        <f t="shared" si="3"/>
        <v>0</v>
      </c>
      <c r="H34" s="127"/>
      <c r="I34" s="127"/>
      <c r="J34" s="127"/>
      <c r="K34" s="127"/>
    </row>
    <row r="35" spans="1:11" ht="14.25">
      <c r="A35" s="66"/>
      <c r="B35" s="67"/>
      <c r="C35" s="89"/>
      <c r="D35" s="68"/>
      <c r="E35" s="93"/>
      <c r="F35" s="90"/>
      <c r="G35" s="132"/>
      <c r="H35" s="127"/>
      <c r="I35" s="127"/>
      <c r="J35" s="127"/>
      <c r="K35" s="127"/>
    </row>
    <row r="36" spans="1:11" ht="18">
      <c r="A36" s="94" t="s">
        <v>224</v>
      </c>
      <c r="B36" s="136"/>
      <c r="C36" s="96" t="s">
        <v>225</v>
      </c>
      <c r="D36" s="97"/>
      <c r="E36" s="120"/>
      <c r="F36" s="137"/>
      <c r="G36" s="138"/>
      <c r="H36" s="127"/>
      <c r="I36" s="127"/>
      <c r="J36" s="127"/>
      <c r="K36" s="127"/>
    </row>
    <row r="37" spans="1:11" ht="14.25">
      <c r="A37" s="66"/>
      <c r="B37" s="67"/>
      <c r="C37" s="89"/>
      <c r="D37" s="68"/>
      <c r="E37" s="93"/>
      <c r="F37" s="90"/>
      <c r="G37" s="132"/>
      <c r="H37" s="127"/>
      <c r="I37" s="127"/>
      <c r="J37" s="127"/>
      <c r="K37" s="127"/>
    </row>
    <row r="38" spans="1:11" ht="14.25">
      <c r="A38" s="66" t="s">
        <v>226</v>
      </c>
      <c r="B38" s="67" t="s">
        <v>227</v>
      </c>
      <c r="C38" s="89" t="s">
        <v>228</v>
      </c>
      <c r="D38" s="68" t="s">
        <v>229</v>
      </c>
      <c r="E38" s="93">
        <v>1</v>
      </c>
      <c r="F38" s="90">
        <v>15000</v>
      </c>
      <c r="G38" s="132">
        <f t="shared" ref="G38:G40" si="4">+E38*F38</f>
        <v>15000</v>
      </c>
      <c r="H38" s="127"/>
      <c r="I38" s="127"/>
      <c r="J38" s="127"/>
      <c r="K38" s="127"/>
    </row>
    <row r="39" spans="1:11" ht="14.25">
      <c r="A39" s="66" t="s">
        <v>411</v>
      </c>
      <c r="B39" s="67" t="s">
        <v>231</v>
      </c>
      <c r="C39" s="89" t="s">
        <v>410</v>
      </c>
      <c r="D39" s="68" t="s">
        <v>232</v>
      </c>
      <c r="E39" s="93">
        <v>6</v>
      </c>
      <c r="F39" s="90">
        <v>35000</v>
      </c>
      <c r="G39" s="132">
        <f t="shared" si="4"/>
        <v>210000</v>
      </c>
      <c r="H39" s="127"/>
      <c r="I39" s="127"/>
      <c r="J39" s="127"/>
      <c r="K39" s="127"/>
    </row>
    <row r="40" spans="1:11" ht="14.25">
      <c r="A40" s="66" t="s">
        <v>412</v>
      </c>
      <c r="B40" s="67" t="s">
        <v>408</v>
      </c>
      <c r="C40" s="89" t="s">
        <v>409</v>
      </c>
      <c r="D40" s="68" t="s">
        <v>232</v>
      </c>
      <c r="E40" s="93">
        <v>6</v>
      </c>
      <c r="F40" s="90">
        <v>10000</v>
      </c>
      <c r="G40" s="132">
        <f t="shared" si="4"/>
        <v>60000</v>
      </c>
      <c r="H40" s="127"/>
      <c r="I40" s="127"/>
      <c r="J40" s="127"/>
      <c r="K40" s="127"/>
    </row>
    <row r="41" spans="1:11" ht="14.25">
      <c r="A41" s="66" t="s">
        <v>230</v>
      </c>
      <c r="B41" s="67"/>
      <c r="C41" s="89" t="s">
        <v>413</v>
      </c>
      <c r="D41" s="68" t="s">
        <v>414</v>
      </c>
      <c r="E41" s="332"/>
      <c r="F41" s="90">
        <f>SUM(G38:G40)</f>
        <v>285000</v>
      </c>
      <c r="G41" s="132">
        <f>E41*F41</f>
        <v>0</v>
      </c>
      <c r="H41" s="127"/>
      <c r="I41" s="127"/>
      <c r="J41" s="127"/>
      <c r="K41" s="127"/>
    </row>
    <row r="42" spans="1:11" ht="28.5">
      <c r="A42" s="66" t="s">
        <v>431</v>
      </c>
      <c r="B42" s="71" t="s">
        <v>227</v>
      </c>
      <c r="C42" s="135" t="s">
        <v>415</v>
      </c>
      <c r="D42" s="73" t="s">
        <v>229</v>
      </c>
      <c r="E42" s="141">
        <v>6</v>
      </c>
      <c r="F42" s="74">
        <v>15000</v>
      </c>
      <c r="G42" s="140">
        <f t="shared" ref="G42" si="5">F42*E42</f>
        <v>90000</v>
      </c>
    </row>
    <row r="43" spans="1:11" ht="14.25">
      <c r="A43" s="66"/>
      <c r="B43" s="71"/>
      <c r="C43" s="89" t="s">
        <v>416</v>
      </c>
      <c r="D43" s="73" t="s">
        <v>414</v>
      </c>
      <c r="E43" s="333"/>
      <c r="F43" s="74">
        <f>G42</f>
        <v>90000</v>
      </c>
      <c r="G43" s="140">
        <f>E43*F43</f>
        <v>0</v>
      </c>
    </row>
    <row r="44" spans="1:11" ht="14.25">
      <c r="A44" s="66"/>
      <c r="B44" s="71"/>
      <c r="C44" s="89"/>
      <c r="D44" s="73"/>
      <c r="E44" s="206"/>
      <c r="F44" s="74"/>
      <c r="G44" s="140"/>
    </row>
    <row r="45" spans="1:11" ht="14.25">
      <c r="A45" s="66"/>
      <c r="B45" s="71"/>
      <c r="C45" s="89"/>
      <c r="D45" s="73"/>
      <c r="E45" s="206"/>
      <c r="F45" s="74"/>
      <c r="G45" s="140"/>
    </row>
    <row r="46" spans="1:11" ht="14.25">
      <c r="A46" s="66"/>
      <c r="B46" s="71"/>
      <c r="C46" s="89"/>
      <c r="D46" s="73"/>
      <c r="E46" s="206"/>
      <c r="F46" s="74"/>
      <c r="G46" s="140"/>
    </row>
    <row r="47" spans="1:11" ht="14.25">
      <c r="A47" s="66"/>
      <c r="B47" s="71"/>
      <c r="C47" s="89"/>
      <c r="D47" s="73"/>
      <c r="E47" s="206"/>
      <c r="F47" s="74"/>
      <c r="G47" s="140"/>
    </row>
    <row r="48" spans="1:11" ht="14.25">
      <c r="A48" s="66"/>
      <c r="B48" s="71"/>
      <c r="C48" s="89"/>
      <c r="D48" s="73"/>
      <c r="E48" s="206"/>
      <c r="F48" s="74"/>
      <c r="G48" s="140"/>
    </row>
    <row r="49" spans="1:62" ht="14.25">
      <c r="A49" s="66"/>
      <c r="B49" s="71"/>
      <c r="C49" s="89"/>
      <c r="D49" s="73"/>
      <c r="E49" s="206"/>
      <c r="F49" s="74"/>
      <c r="G49" s="140"/>
    </row>
    <row r="50" spans="1:62" ht="14.25">
      <c r="A50" s="66"/>
      <c r="B50" s="71"/>
      <c r="C50" s="89"/>
      <c r="D50" s="73"/>
      <c r="E50" s="206"/>
      <c r="F50" s="74"/>
      <c r="G50" s="140"/>
    </row>
    <row r="51" spans="1:62" ht="14.25">
      <c r="A51" s="66"/>
      <c r="B51" s="71"/>
      <c r="C51" s="89"/>
      <c r="D51" s="73"/>
      <c r="E51" s="206"/>
      <c r="F51" s="74"/>
      <c r="G51" s="140"/>
    </row>
    <row r="52" spans="1:62" ht="14.25">
      <c r="A52" s="66"/>
      <c r="B52" s="71"/>
      <c r="C52" s="89"/>
      <c r="D52" s="73"/>
      <c r="E52" s="206"/>
      <c r="F52" s="74"/>
      <c r="G52" s="140"/>
    </row>
    <row r="53" spans="1:62" ht="14.25">
      <c r="A53" s="66"/>
      <c r="B53" s="71"/>
      <c r="C53" s="89"/>
      <c r="D53" s="73"/>
      <c r="E53" s="206"/>
      <c r="F53" s="74"/>
      <c r="G53" s="140"/>
    </row>
    <row r="54" spans="1:62" ht="14.25">
      <c r="A54" s="66"/>
      <c r="B54" s="71"/>
      <c r="C54" s="89"/>
      <c r="D54" s="73"/>
      <c r="E54" s="206"/>
      <c r="F54" s="74"/>
      <c r="G54" s="140"/>
    </row>
    <row r="55" spans="1:62" ht="14.25">
      <c r="A55" s="66"/>
      <c r="B55" s="71"/>
      <c r="C55" s="89"/>
      <c r="D55" s="73"/>
      <c r="E55" s="206"/>
      <c r="F55" s="74"/>
      <c r="G55" s="140"/>
    </row>
    <row r="56" spans="1:62" ht="14.25">
      <c r="A56" s="66"/>
      <c r="B56" s="71"/>
      <c r="C56" s="89"/>
      <c r="D56" s="73"/>
      <c r="E56" s="206"/>
      <c r="F56" s="74"/>
      <c r="G56" s="140"/>
    </row>
    <row r="57" spans="1:62" ht="14.25">
      <c r="A57" s="66"/>
      <c r="B57" s="71"/>
      <c r="C57" s="89"/>
      <c r="D57" s="73"/>
      <c r="E57" s="206"/>
      <c r="F57" s="74"/>
      <c r="G57" s="140"/>
    </row>
    <row r="58" spans="1:62" ht="14.25">
      <c r="A58" s="66"/>
      <c r="B58" s="71"/>
      <c r="C58" s="89"/>
      <c r="D58" s="73"/>
      <c r="E58" s="206"/>
      <c r="F58" s="74"/>
      <c r="G58" s="140"/>
    </row>
    <row r="59" spans="1:62" ht="14.25">
      <c r="A59" s="66"/>
      <c r="B59" s="71"/>
      <c r="C59" s="89"/>
      <c r="D59" s="73"/>
      <c r="E59" s="206"/>
      <c r="F59" s="74"/>
      <c r="G59" s="140"/>
    </row>
    <row r="60" spans="1:62" s="254" customFormat="1" ht="17.100000000000001" customHeight="1">
      <c r="A60" s="66"/>
      <c r="B60" s="71"/>
      <c r="C60" s="89"/>
      <c r="D60" s="73"/>
      <c r="E60" s="253"/>
      <c r="F60" s="74"/>
      <c r="G60" s="140"/>
      <c r="H60" s="127"/>
      <c r="I60" s="255"/>
      <c r="J60" s="139"/>
      <c r="K60" s="139"/>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row>
    <row r="61" spans="1:62" ht="14.25">
      <c r="A61" s="66"/>
      <c r="B61" s="67"/>
      <c r="C61" s="89"/>
      <c r="D61" s="68"/>
      <c r="E61" s="103"/>
      <c r="F61" s="90"/>
      <c r="G61" s="132"/>
      <c r="H61" s="127"/>
      <c r="I61" s="127"/>
      <c r="J61" s="127"/>
      <c r="K61" s="127"/>
    </row>
    <row r="62" spans="1:62" ht="14.25">
      <c r="A62" s="66"/>
      <c r="B62" s="67"/>
      <c r="C62" s="89"/>
      <c r="D62" s="68"/>
      <c r="E62" s="103"/>
      <c r="F62" s="90"/>
      <c r="G62" s="132"/>
      <c r="H62" s="127"/>
      <c r="I62" s="127"/>
      <c r="J62" s="127"/>
      <c r="K62" s="127"/>
    </row>
    <row r="63" spans="1:62" ht="14.25">
      <c r="A63" s="66"/>
      <c r="B63" s="67"/>
      <c r="C63" s="89"/>
      <c r="D63" s="68"/>
      <c r="E63" s="103"/>
      <c r="F63" s="90"/>
      <c r="G63" s="132"/>
      <c r="H63" s="127"/>
      <c r="I63" s="127"/>
      <c r="J63" s="127"/>
      <c r="K63" s="127"/>
    </row>
    <row r="64" spans="1:62" ht="15" thickBot="1">
      <c r="A64" s="66"/>
      <c r="B64" s="67"/>
      <c r="C64" s="89"/>
      <c r="D64" s="68"/>
      <c r="E64" s="103"/>
      <c r="F64" s="90"/>
      <c r="G64" s="132"/>
      <c r="H64" s="127"/>
      <c r="I64" s="127"/>
      <c r="J64" s="127"/>
      <c r="K64" s="127"/>
    </row>
    <row r="65" spans="1:11" ht="18.75" thickBot="1">
      <c r="A65" s="477" t="str">
        <f>C7&amp;" total carried to summary page"</f>
        <v>Schedule 1 total carried to summary page</v>
      </c>
      <c r="B65" s="478"/>
      <c r="C65" s="478"/>
      <c r="D65" s="478"/>
      <c r="E65" s="478"/>
      <c r="F65" s="478"/>
      <c r="G65" s="123">
        <f>SUM(G10:G64)</f>
        <v>375000</v>
      </c>
      <c r="H65" s="127"/>
      <c r="I65" s="127"/>
      <c r="J65" s="127"/>
      <c r="K65" s="127"/>
    </row>
    <row r="66" spans="1:11" ht="13.5" thickBot="1">
      <c r="A66" s="111"/>
      <c r="B66" s="111"/>
      <c r="C66" s="111"/>
      <c r="D66" s="111"/>
      <c r="E66" s="111"/>
      <c r="F66" s="111"/>
      <c r="G66" s="111"/>
      <c r="H66" s="127"/>
      <c r="I66" s="127"/>
      <c r="J66" s="127"/>
      <c r="K66" s="127"/>
    </row>
    <row r="67" spans="1:11" ht="18.75" thickBot="1">
      <c r="A67" s="466">
        <f>+Works!A62+1</f>
        <v>2</v>
      </c>
      <c r="B67" s="467"/>
      <c r="C67" s="467"/>
      <c r="D67" s="467"/>
      <c r="E67" s="467"/>
      <c r="F67" s="467"/>
      <c r="G67" s="468"/>
      <c r="H67" s="127"/>
      <c r="I67" s="127"/>
      <c r="J67" s="127"/>
      <c r="K67" s="127"/>
    </row>
    <row r="68" spans="1:11" ht="15">
      <c r="A68" s="240"/>
      <c r="B68" s="240"/>
      <c r="C68" s="240"/>
      <c r="D68" s="240"/>
      <c r="E68" s="240"/>
      <c r="F68" s="240"/>
      <c r="G68" s="240"/>
    </row>
    <row r="69" spans="1:11" ht="15">
      <c r="A69" s="178"/>
      <c r="B69" s="178"/>
      <c r="C69" s="178"/>
      <c r="D69" s="178"/>
      <c r="E69" s="178"/>
      <c r="F69" s="178"/>
      <c r="G69" s="178"/>
    </row>
    <row r="70" spans="1:11" ht="15">
      <c r="A70" s="178"/>
      <c r="B70" s="178"/>
      <c r="C70" s="178"/>
      <c r="D70" s="178"/>
      <c r="E70" s="178"/>
      <c r="F70" s="178"/>
      <c r="G70" s="178"/>
    </row>
    <row r="71" spans="1:11" ht="15">
      <c r="A71" s="178"/>
      <c r="B71" s="178"/>
      <c r="C71" s="178"/>
      <c r="D71" s="178"/>
      <c r="E71" s="178"/>
      <c r="F71" s="178"/>
      <c r="G71" s="178"/>
    </row>
  </sheetData>
  <sheetProtection algorithmName="SHA-512" hashValue="3Y+VJYw0RbrBGIraeLcm1drojf3z2OrO/E/3CK2PJw4IyduAIR8qnlncs8eBm1WrRTNaOXTu8xqL9HzGYBfwgg==" saltValue="Gz9Oa/cvFDi/5VWDS9pHAw==" spinCount="100000" sheet="1" objects="1" scenarios="1"/>
  <mergeCells count="6">
    <mergeCell ref="A67:G67"/>
    <mergeCell ref="C5:C6"/>
    <mergeCell ref="D5:D6"/>
    <mergeCell ref="E5:E6"/>
    <mergeCell ref="F5:F6"/>
    <mergeCell ref="A65:F65"/>
  </mergeCells>
  <phoneticPr fontId="72" type="noConversion"/>
  <pageMargins left="0.59055118110236227" right="0" top="0.39370078740157483" bottom="0" header="0" footer="0"/>
  <pageSetup paperSize="9" scale="70"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4"/>
  <sheetViews>
    <sheetView view="pageBreakPreview" topLeftCell="A13" zoomScale="70" zoomScaleNormal="100" zoomScaleSheetLayoutView="70" workbookViewId="0">
      <selection activeCell="M19" sqref="M19"/>
    </sheetView>
  </sheetViews>
  <sheetFormatPr defaultRowHeight="12.75"/>
  <cols>
    <col min="1" max="1" width="9.7109375" customWidth="1"/>
    <col min="2" max="2" width="10.7109375" customWidth="1"/>
    <col min="3" max="3" width="75.42578125" customWidth="1"/>
    <col min="4" max="4" width="6.5703125" customWidth="1"/>
    <col min="5" max="5" width="8.5703125" customWidth="1"/>
    <col min="6" max="6" width="11.5703125" customWidth="1"/>
    <col min="7" max="7" width="15.42578125" customWidth="1"/>
  </cols>
  <sheetData>
    <row r="1" spans="1:62" ht="20.25">
      <c r="A1" s="45" t="str">
        <f>Cover!A1</f>
        <v>Tender Number: 005/MKLM/2022/2023</v>
      </c>
      <c r="B1" s="46"/>
      <c r="C1" s="46"/>
      <c r="D1" s="47"/>
      <c r="E1" s="47" t="str">
        <f>Cover!G2</f>
        <v>Date:   June 2022</v>
      </c>
      <c r="F1" s="47"/>
      <c r="G1" s="76"/>
    </row>
    <row r="2" spans="1:62" ht="25.5">
      <c r="A2" s="48" t="str">
        <f>Works!A1</f>
        <v>Moses Kotane Local Municipality</v>
      </c>
      <c r="B2" s="49"/>
      <c r="C2" s="49"/>
      <c r="D2" s="49"/>
      <c r="E2" s="50"/>
      <c r="F2" s="50"/>
      <c r="G2" s="77"/>
    </row>
    <row r="3" spans="1:62" ht="15.75" thickBot="1">
      <c r="A3" s="51" t="str">
        <f>Cover!A3</f>
        <v>Upgrading of Madikwe Water Treatment Plant Phase 2 ( Vrede and Seshibitswe)</v>
      </c>
      <c r="B3" s="52"/>
      <c r="C3" s="52"/>
      <c r="D3" s="53"/>
      <c r="E3" s="53"/>
      <c r="F3" s="53"/>
      <c r="G3" s="78"/>
    </row>
    <row r="4" spans="1:62" ht="13.5" thickBot="1">
      <c r="A4" s="54"/>
      <c r="B4" s="54"/>
      <c r="C4" s="54"/>
      <c r="D4" s="54"/>
      <c r="E4" s="55"/>
      <c r="F4" s="54"/>
      <c r="G4" s="54"/>
    </row>
    <row r="5" spans="1:62" ht="17.25">
      <c r="A5" s="56" t="s">
        <v>5</v>
      </c>
      <c r="B5" s="57" t="s">
        <v>2</v>
      </c>
      <c r="C5" s="469" t="s">
        <v>6</v>
      </c>
      <c r="D5" s="471" t="s">
        <v>7</v>
      </c>
      <c r="E5" s="58" t="s">
        <v>32</v>
      </c>
      <c r="F5" s="475" t="s">
        <v>8</v>
      </c>
      <c r="G5" s="79" t="s">
        <v>9</v>
      </c>
    </row>
    <row r="6" spans="1:62" ht="18" thickBot="1">
      <c r="A6" s="59" t="s">
        <v>12</v>
      </c>
      <c r="B6" s="60" t="s">
        <v>13</v>
      </c>
      <c r="C6" s="470"/>
      <c r="D6" s="472"/>
      <c r="E6" s="61" t="s">
        <v>33</v>
      </c>
      <c r="F6" s="476"/>
      <c r="G6" s="80" t="s">
        <v>14</v>
      </c>
    </row>
    <row r="7" spans="1:62" ht="22.5">
      <c r="A7" s="62"/>
      <c r="B7" s="63" t="s">
        <v>1</v>
      </c>
      <c r="C7" s="81" t="s">
        <v>34</v>
      </c>
      <c r="D7" s="64"/>
      <c r="E7" s="65"/>
      <c r="F7" s="64"/>
      <c r="G7" s="82"/>
    </row>
    <row r="8" spans="1:62" ht="20.25">
      <c r="A8" s="62"/>
      <c r="B8" s="63" t="s">
        <v>10</v>
      </c>
      <c r="C8" s="83" t="s">
        <v>94</v>
      </c>
      <c r="D8" s="64"/>
      <c r="E8" s="65"/>
      <c r="F8" s="64"/>
      <c r="G8" s="82"/>
    </row>
    <row r="9" spans="1:62" ht="17.25">
      <c r="A9" s="62"/>
      <c r="B9" s="63"/>
      <c r="C9" s="84"/>
      <c r="D9" s="64"/>
      <c r="E9" s="65"/>
      <c r="F9" s="64"/>
      <c r="G9" s="82"/>
    </row>
    <row r="10" spans="1:62" ht="18">
      <c r="A10" s="94" t="s">
        <v>95</v>
      </c>
      <c r="B10" s="95"/>
      <c r="C10" s="96" t="s">
        <v>98</v>
      </c>
      <c r="D10" s="97"/>
      <c r="E10" s="98"/>
      <c r="F10" s="334"/>
      <c r="G10" s="99"/>
    </row>
    <row r="11" spans="1:62" ht="14.25">
      <c r="A11" s="66"/>
      <c r="B11" s="88"/>
      <c r="C11" s="89"/>
      <c r="D11" s="68"/>
      <c r="E11" s="69"/>
      <c r="F11" s="330"/>
      <c r="G11" s="91"/>
    </row>
    <row r="12" spans="1:62" ht="14.25">
      <c r="A12" s="66" t="s">
        <v>97</v>
      </c>
      <c r="B12" s="88"/>
      <c r="C12" s="89" t="s">
        <v>100</v>
      </c>
      <c r="D12" s="68" t="s">
        <v>11</v>
      </c>
      <c r="E12" s="93">
        <v>1</v>
      </c>
      <c r="F12" s="330"/>
      <c r="G12" s="91">
        <f t="shared" ref="G12" si="0">F12*E12</f>
        <v>0</v>
      </c>
    </row>
    <row r="13" spans="1:62" ht="14.25">
      <c r="A13" s="66"/>
      <c r="B13" s="88"/>
      <c r="C13" s="89" t="s">
        <v>101</v>
      </c>
      <c r="D13" s="68"/>
      <c r="E13" s="69"/>
      <c r="F13" s="330"/>
      <c r="G13" s="91"/>
    </row>
    <row r="14" spans="1:62" ht="14.25">
      <c r="A14" s="66"/>
      <c r="B14" s="88"/>
      <c r="C14" s="89" t="s">
        <v>102</v>
      </c>
      <c r="D14" s="68"/>
      <c r="E14" s="69"/>
      <c r="F14" s="330"/>
      <c r="G14" s="91"/>
    </row>
    <row r="15" spans="1:62" ht="14.25">
      <c r="A15" s="66"/>
      <c r="B15" s="88"/>
      <c r="C15" s="89" t="s">
        <v>103</v>
      </c>
      <c r="D15" s="68"/>
      <c r="E15" s="69"/>
      <c r="F15" s="330"/>
      <c r="G15" s="91"/>
    </row>
    <row r="16" spans="1:62" s="161" customFormat="1" ht="15">
      <c r="A16" s="66"/>
      <c r="B16" s="88"/>
      <c r="C16" s="89"/>
      <c r="D16" s="68"/>
      <c r="E16" s="69"/>
      <c r="F16" s="330"/>
      <c r="G16" s="132"/>
      <c r="H16" s="248"/>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1:62" s="161" customFormat="1" ht="17.100000000000001" customHeight="1">
      <c r="A17" s="94" t="s">
        <v>432</v>
      </c>
      <c r="B17" s="95"/>
      <c r="C17" s="96" t="s">
        <v>98</v>
      </c>
      <c r="D17" s="97"/>
      <c r="E17" s="98"/>
      <c r="F17" s="331"/>
      <c r="G17" s="138"/>
      <c r="H17" s="248"/>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s="161" customFormat="1" ht="15">
      <c r="A18" s="66"/>
      <c r="B18" s="88"/>
      <c r="C18" s="89"/>
      <c r="D18" s="68"/>
      <c r="E18" s="69"/>
      <c r="F18" s="330"/>
      <c r="G18" s="132"/>
      <c r="H18" s="248"/>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s="161" customFormat="1" ht="57">
      <c r="A19" s="66" t="s">
        <v>99</v>
      </c>
      <c r="B19" s="88" t="s">
        <v>433</v>
      </c>
      <c r="C19" s="135" t="s">
        <v>434</v>
      </c>
      <c r="D19" s="68" t="s">
        <v>11</v>
      </c>
      <c r="E19" s="93">
        <v>1</v>
      </c>
      <c r="F19" s="330"/>
      <c r="G19" s="91">
        <f t="shared" ref="G19" si="1">F19*E19</f>
        <v>0</v>
      </c>
      <c r="H19" s="248"/>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s="161" customFormat="1" ht="15">
      <c r="A20" s="66"/>
      <c r="B20" s="88"/>
      <c r="C20" s="89"/>
      <c r="D20" s="68"/>
      <c r="E20" s="69"/>
      <c r="F20" s="330"/>
      <c r="G20" s="132"/>
      <c r="H20" s="248"/>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ht="14.25">
      <c r="A21" s="66"/>
      <c r="B21" s="88"/>
      <c r="C21" s="89"/>
      <c r="D21" s="68"/>
      <c r="E21" s="69"/>
      <c r="F21" s="330"/>
      <c r="G21" s="91"/>
      <c r="H21" s="248"/>
    </row>
    <row r="22" spans="1:62" ht="18">
      <c r="A22" s="94" t="s">
        <v>435</v>
      </c>
      <c r="B22" s="95"/>
      <c r="C22" s="96" t="s">
        <v>104</v>
      </c>
      <c r="D22" s="97"/>
      <c r="E22" s="98"/>
      <c r="F22" s="334"/>
      <c r="G22" s="99"/>
      <c r="H22" s="248"/>
    </row>
    <row r="23" spans="1:62" ht="14.25">
      <c r="A23" s="66"/>
      <c r="B23" s="88"/>
      <c r="C23" s="89"/>
      <c r="D23" s="68"/>
      <c r="E23" s="69"/>
      <c r="F23" s="330"/>
      <c r="G23" s="91"/>
      <c r="H23" s="248"/>
    </row>
    <row r="24" spans="1:62" ht="14.25">
      <c r="A24" s="66" t="s">
        <v>436</v>
      </c>
      <c r="B24" s="88"/>
      <c r="C24" s="89" t="s">
        <v>105</v>
      </c>
      <c r="D24" s="68" t="s">
        <v>11</v>
      </c>
      <c r="E24" s="93">
        <v>1</v>
      </c>
      <c r="F24" s="330"/>
      <c r="G24" s="91">
        <f t="shared" ref="G24" si="2">F24*E24</f>
        <v>0</v>
      </c>
      <c r="H24" s="248"/>
    </row>
    <row r="25" spans="1:62" ht="14.25">
      <c r="A25" s="66"/>
      <c r="B25" s="88"/>
      <c r="C25" s="89" t="s">
        <v>106</v>
      </c>
      <c r="D25" s="68"/>
      <c r="E25" s="69"/>
      <c r="F25" s="330"/>
      <c r="G25" s="91"/>
      <c r="H25" s="248"/>
    </row>
    <row r="26" spans="1:62" ht="14.25">
      <c r="A26" s="66"/>
      <c r="B26" s="100"/>
      <c r="C26" s="89" t="s">
        <v>107</v>
      </c>
      <c r="D26" s="68"/>
      <c r="E26" s="69"/>
      <c r="F26" s="330"/>
      <c r="G26" s="91"/>
      <c r="H26" s="248"/>
    </row>
    <row r="27" spans="1:62" ht="14.25">
      <c r="A27" s="66"/>
      <c r="B27" s="100"/>
      <c r="C27" s="101" t="s">
        <v>108</v>
      </c>
      <c r="D27" s="68"/>
      <c r="E27" s="69"/>
      <c r="F27" s="330"/>
      <c r="G27" s="91"/>
    </row>
    <row r="28" spans="1:62" ht="14.25">
      <c r="A28" s="66"/>
      <c r="B28" s="88"/>
      <c r="C28" s="92" t="s">
        <v>109</v>
      </c>
      <c r="D28" s="68"/>
      <c r="E28" s="69"/>
      <c r="F28" s="335"/>
      <c r="G28" s="91"/>
    </row>
    <row r="29" spans="1:62" ht="14.25">
      <c r="A29" s="66"/>
      <c r="B29" s="88"/>
      <c r="C29" s="92" t="s">
        <v>110</v>
      </c>
      <c r="D29" s="68"/>
      <c r="E29" s="69"/>
      <c r="F29" s="335"/>
      <c r="G29" s="91"/>
    </row>
    <row r="30" spans="1:62" ht="14.25">
      <c r="A30" s="66"/>
      <c r="B30" s="88"/>
      <c r="C30" s="92" t="s">
        <v>111</v>
      </c>
      <c r="D30" s="68"/>
      <c r="E30" s="69"/>
      <c r="F30" s="330"/>
      <c r="G30" s="91"/>
    </row>
    <row r="31" spans="1:62" ht="14.25">
      <c r="A31" s="66"/>
      <c r="B31" s="88"/>
      <c r="C31" s="92" t="s">
        <v>112</v>
      </c>
      <c r="D31" s="68"/>
      <c r="E31" s="69"/>
      <c r="F31" s="330"/>
      <c r="G31" s="91"/>
    </row>
    <row r="32" spans="1:62" ht="14.25">
      <c r="A32" s="66"/>
      <c r="B32" s="88"/>
      <c r="C32" s="92" t="s">
        <v>113</v>
      </c>
      <c r="D32" s="68"/>
      <c r="E32" s="69"/>
      <c r="F32" s="330"/>
      <c r="G32" s="91"/>
    </row>
    <row r="33" spans="1:7" ht="14.25">
      <c r="A33" s="66"/>
      <c r="B33" s="88"/>
      <c r="C33" s="102" t="s">
        <v>114</v>
      </c>
      <c r="D33" s="68"/>
      <c r="E33" s="69"/>
      <c r="F33" s="330"/>
      <c r="G33" s="91"/>
    </row>
    <row r="34" spans="1:7" ht="14.25">
      <c r="A34" s="66"/>
      <c r="B34" s="88"/>
      <c r="C34" s="102" t="s">
        <v>115</v>
      </c>
      <c r="D34" s="68"/>
      <c r="E34" s="69"/>
      <c r="F34" s="330"/>
      <c r="G34" s="91"/>
    </row>
    <row r="35" spans="1:7" ht="14.25">
      <c r="A35" s="66"/>
      <c r="B35" s="88"/>
      <c r="C35" s="102" t="s">
        <v>96</v>
      </c>
      <c r="D35" s="68"/>
      <c r="E35" s="69"/>
      <c r="F35" s="330"/>
      <c r="G35" s="91"/>
    </row>
    <row r="36" spans="1:7" ht="14.25">
      <c r="A36" s="66"/>
      <c r="B36" s="88"/>
      <c r="C36" s="102" t="s">
        <v>116</v>
      </c>
      <c r="D36" s="68"/>
      <c r="E36" s="69"/>
      <c r="F36" s="330"/>
      <c r="G36" s="91"/>
    </row>
    <row r="37" spans="1:7" ht="14.25">
      <c r="A37" s="66"/>
      <c r="B37" s="88"/>
      <c r="C37" s="102" t="s">
        <v>117</v>
      </c>
      <c r="D37" s="68"/>
      <c r="E37" s="69"/>
      <c r="F37" s="330"/>
      <c r="G37" s="91"/>
    </row>
    <row r="38" spans="1:7" ht="14.25">
      <c r="A38" s="66"/>
      <c r="B38" s="88"/>
      <c r="C38" s="102" t="s">
        <v>118</v>
      </c>
      <c r="D38" s="68"/>
      <c r="E38" s="69"/>
      <c r="F38" s="330"/>
      <c r="G38" s="91"/>
    </row>
    <row r="39" spans="1:7" ht="14.25">
      <c r="A39" s="66"/>
      <c r="B39" s="88"/>
      <c r="C39" s="102" t="s">
        <v>119</v>
      </c>
      <c r="D39" s="68"/>
      <c r="E39" s="69"/>
      <c r="F39" s="330"/>
      <c r="G39" s="91"/>
    </row>
    <row r="40" spans="1:7" ht="14.25">
      <c r="A40" s="66"/>
      <c r="B40" s="88"/>
      <c r="C40" s="102" t="s">
        <v>120</v>
      </c>
      <c r="D40" s="68"/>
      <c r="E40" s="69"/>
      <c r="F40" s="330"/>
      <c r="G40" s="91"/>
    </row>
    <row r="41" spans="1:7" ht="14.25">
      <c r="A41" s="66"/>
      <c r="B41" s="88"/>
      <c r="C41" s="102" t="s">
        <v>121</v>
      </c>
      <c r="D41" s="68"/>
      <c r="E41" s="69"/>
      <c r="F41" s="330"/>
      <c r="G41" s="91"/>
    </row>
    <row r="42" spans="1:7" ht="14.25">
      <c r="A42" s="66"/>
      <c r="B42" s="88"/>
      <c r="C42" s="102" t="s">
        <v>122</v>
      </c>
      <c r="D42" s="68"/>
      <c r="E42" s="69"/>
      <c r="F42" s="330"/>
      <c r="G42" s="91"/>
    </row>
    <row r="43" spans="1:7" ht="14.25">
      <c r="A43" s="66"/>
      <c r="B43" s="88"/>
      <c r="C43" s="102" t="s">
        <v>123</v>
      </c>
      <c r="D43" s="68"/>
      <c r="E43" s="69"/>
      <c r="F43" s="330"/>
      <c r="G43" s="91"/>
    </row>
    <row r="44" spans="1:7" ht="14.25">
      <c r="A44" s="66"/>
      <c r="B44" s="88"/>
      <c r="C44" s="102" t="s">
        <v>124</v>
      </c>
      <c r="D44" s="68"/>
      <c r="E44" s="69"/>
      <c r="F44" s="330"/>
      <c r="G44" s="91"/>
    </row>
    <row r="45" spans="1:7" ht="14.25">
      <c r="A45" s="66"/>
      <c r="B45" s="88"/>
      <c r="C45" s="102" t="s">
        <v>125</v>
      </c>
      <c r="D45" s="68"/>
      <c r="E45" s="69"/>
      <c r="F45" s="330"/>
      <c r="G45" s="91"/>
    </row>
    <row r="46" spans="1:7" ht="14.25">
      <c r="A46" s="66"/>
      <c r="B46" s="88"/>
      <c r="C46" s="102" t="s">
        <v>126</v>
      </c>
      <c r="D46" s="68"/>
      <c r="E46" s="69"/>
      <c r="F46" s="330"/>
      <c r="G46" s="91"/>
    </row>
    <row r="47" spans="1:7" ht="14.25">
      <c r="A47" s="66"/>
      <c r="B47" s="88"/>
      <c r="C47" s="102" t="s">
        <v>127</v>
      </c>
      <c r="D47" s="68"/>
      <c r="E47" s="69"/>
      <c r="F47" s="330"/>
      <c r="G47" s="91"/>
    </row>
    <row r="48" spans="1:7" ht="14.25">
      <c r="A48" s="66"/>
      <c r="B48" s="88"/>
      <c r="C48" s="102" t="s">
        <v>128</v>
      </c>
      <c r="D48" s="68"/>
      <c r="E48" s="69"/>
      <c r="F48" s="330"/>
      <c r="G48" s="91"/>
    </row>
    <row r="49" spans="1:7" ht="14.25">
      <c r="A49" s="66"/>
      <c r="B49" s="88"/>
      <c r="C49" s="102" t="s">
        <v>129</v>
      </c>
      <c r="D49" s="68"/>
      <c r="E49" s="69"/>
      <c r="F49" s="330"/>
      <c r="G49" s="91"/>
    </row>
    <row r="50" spans="1:7" ht="14.25">
      <c r="A50" s="66"/>
      <c r="B50" s="88"/>
      <c r="C50" s="102"/>
      <c r="D50" s="68"/>
      <c r="E50" s="69"/>
      <c r="F50" s="330"/>
      <c r="G50" s="91"/>
    </row>
    <row r="51" spans="1:7" ht="18">
      <c r="A51" s="94" t="s">
        <v>437</v>
      </c>
      <c r="B51" s="95"/>
      <c r="C51" s="96" t="s">
        <v>131</v>
      </c>
      <c r="D51" s="97"/>
      <c r="E51" s="98"/>
      <c r="F51" s="334"/>
      <c r="G51" s="99"/>
    </row>
    <row r="52" spans="1:7" ht="14.25">
      <c r="A52" s="66"/>
      <c r="B52" s="88"/>
      <c r="C52" s="89"/>
      <c r="D52" s="68"/>
      <c r="E52" s="69"/>
      <c r="F52" s="330"/>
      <c r="G52" s="91"/>
    </row>
    <row r="53" spans="1:7" ht="14.25">
      <c r="A53" s="66" t="s">
        <v>132</v>
      </c>
      <c r="B53" s="88"/>
      <c r="C53" s="89" t="s">
        <v>133</v>
      </c>
      <c r="D53" s="68" t="s">
        <v>11</v>
      </c>
      <c r="E53" s="93">
        <v>1</v>
      </c>
      <c r="F53" s="330"/>
      <c r="G53" s="91">
        <f t="shared" ref="G53" si="3">F53*E53</f>
        <v>0</v>
      </c>
    </row>
    <row r="54" spans="1:7" ht="14.25">
      <c r="A54" s="66"/>
      <c r="B54" s="88"/>
      <c r="C54" s="89" t="s">
        <v>134</v>
      </c>
      <c r="D54" s="68"/>
      <c r="E54" s="69"/>
      <c r="F54" s="330"/>
      <c r="G54" s="91"/>
    </row>
    <row r="55" spans="1:7" ht="14.25">
      <c r="A55" s="66"/>
      <c r="B55" s="88"/>
      <c r="C55" s="89" t="s">
        <v>135</v>
      </c>
      <c r="D55" s="68"/>
      <c r="E55" s="69"/>
      <c r="F55" s="330"/>
      <c r="G55" s="91"/>
    </row>
    <row r="56" spans="1:7" ht="14.25">
      <c r="A56" s="66"/>
      <c r="B56" s="88"/>
      <c r="C56" s="92" t="s">
        <v>109</v>
      </c>
      <c r="D56" s="68"/>
      <c r="E56" s="69"/>
      <c r="F56" s="330"/>
      <c r="G56" s="91"/>
    </row>
    <row r="57" spans="1:7" ht="14.25">
      <c r="A57" s="66"/>
      <c r="B57" s="88"/>
      <c r="C57" s="92" t="s">
        <v>136</v>
      </c>
      <c r="D57" s="68"/>
      <c r="E57" s="69"/>
      <c r="F57" s="330"/>
      <c r="G57" s="91"/>
    </row>
    <row r="58" spans="1:7" ht="14.25">
      <c r="A58" s="66"/>
      <c r="B58" s="88"/>
      <c r="C58" s="101" t="s">
        <v>108</v>
      </c>
      <c r="D58" s="68"/>
      <c r="E58" s="69"/>
      <c r="F58" s="330"/>
      <c r="G58" s="91"/>
    </row>
    <row r="59" spans="1:7" ht="14.25">
      <c r="A59" s="66"/>
      <c r="B59" s="88"/>
      <c r="C59" s="102"/>
      <c r="D59" s="68"/>
      <c r="E59" s="69"/>
      <c r="F59" s="330"/>
      <c r="G59" s="91"/>
    </row>
    <row r="60" spans="1:7" ht="14.25">
      <c r="A60" s="66"/>
      <c r="B60" s="88"/>
      <c r="C60" s="102"/>
      <c r="D60" s="68"/>
      <c r="E60" s="69"/>
      <c r="F60" s="330"/>
      <c r="G60" s="91"/>
    </row>
    <row r="61" spans="1:7" ht="14.25">
      <c r="A61" s="66"/>
      <c r="B61" s="88"/>
      <c r="C61" s="102"/>
      <c r="D61" s="68"/>
      <c r="E61" s="69"/>
      <c r="F61" s="330"/>
      <c r="G61" s="91"/>
    </row>
    <row r="62" spans="1:7" ht="14.25">
      <c r="A62" s="66"/>
      <c r="B62" s="88"/>
      <c r="C62" s="102"/>
      <c r="D62" s="68"/>
      <c r="E62" s="69"/>
      <c r="F62" s="330"/>
      <c r="G62" s="91"/>
    </row>
    <row r="63" spans="1:7" ht="14.25">
      <c r="A63" s="66"/>
      <c r="B63" s="88"/>
      <c r="C63" s="89"/>
      <c r="D63" s="68"/>
      <c r="E63" s="69"/>
      <c r="F63" s="330"/>
      <c r="G63" s="91"/>
    </row>
    <row r="64" spans="1:7" ht="14.25">
      <c r="A64" s="66"/>
      <c r="B64" s="88"/>
      <c r="C64" s="89"/>
      <c r="D64" s="68"/>
      <c r="E64" s="69"/>
      <c r="F64" s="330"/>
      <c r="G64" s="91"/>
    </row>
    <row r="65" spans="1:7" ht="14.25">
      <c r="A65" s="66"/>
      <c r="B65" s="88"/>
      <c r="C65" s="89"/>
      <c r="D65" s="68"/>
      <c r="E65" s="69"/>
      <c r="F65" s="330"/>
      <c r="G65" s="91"/>
    </row>
    <row r="66" spans="1:7" ht="14.25">
      <c r="A66" s="66"/>
      <c r="B66" s="88"/>
      <c r="C66" s="89"/>
      <c r="D66" s="68"/>
      <c r="E66" s="103"/>
      <c r="F66" s="335"/>
      <c r="G66" s="91"/>
    </row>
    <row r="67" spans="1:7" ht="15" thickBot="1">
      <c r="A67" s="104"/>
      <c r="B67" s="105"/>
      <c r="C67" s="106"/>
      <c r="D67" s="107"/>
      <c r="E67" s="108"/>
      <c r="F67" s="336"/>
      <c r="G67" s="109"/>
    </row>
    <row r="68" spans="1:7" ht="18.75" thickBot="1">
      <c r="A68" s="479">
        <f>+_xlfn.SINGLE(OHS.2!A59)</f>
        <v>4</v>
      </c>
      <c r="B68" s="480"/>
      <c r="C68" s="480"/>
      <c r="D68" s="480"/>
      <c r="E68" s="480"/>
      <c r="F68" s="480"/>
      <c r="G68" s="110">
        <f>SUM(G10:G67)</f>
        <v>0</v>
      </c>
    </row>
    <row r="69" spans="1:7" ht="13.5" thickBot="1">
      <c r="A69" s="111"/>
      <c r="B69" s="111"/>
      <c r="C69" s="111"/>
      <c r="D69" s="111"/>
      <c r="E69" s="112"/>
      <c r="F69" s="111"/>
      <c r="G69" s="111"/>
    </row>
    <row r="70" spans="1:7" ht="18.75" thickBot="1">
      <c r="A70" s="466">
        <f>'P&amp;Gs.1'!A67:G67+1</f>
        <v>3</v>
      </c>
      <c r="B70" s="467"/>
      <c r="C70" s="467"/>
      <c r="D70" s="467"/>
      <c r="E70" s="467"/>
      <c r="F70" s="467"/>
      <c r="G70" s="468"/>
    </row>
    <row r="71" spans="1:7" ht="15">
      <c r="A71" s="240"/>
      <c r="B71" s="240"/>
      <c r="C71" s="240"/>
      <c r="D71" s="240"/>
      <c r="E71" s="240"/>
      <c r="F71" s="240"/>
      <c r="G71" s="240"/>
    </row>
    <row r="72" spans="1:7" ht="15">
      <c r="A72" s="178"/>
      <c r="B72" s="178"/>
      <c r="C72" s="178"/>
      <c r="D72" s="178"/>
      <c r="E72" s="178"/>
      <c r="F72" s="178"/>
      <c r="G72" s="178"/>
    </row>
    <row r="73" spans="1:7" ht="15">
      <c r="A73" s="178"/>
      <c r="B73" s="178"/>
      <c r="C73" s="178"/>
      <c r="D73" s="178"/>
      <c r="E73" s="178"/>
      <c r="F73" s="178"/>
      <c r="G73" s="178"/>
    </row>
    <row r="74" spans="1:7" ht="15">
      <c r="A74" s="178"/>
      <c r="B74" s="178"/>
      <c r="C74" s="178"/>
      <c r="D74" s="178"/>
      <c r="E74" s="178"/>
      <c r="F74" s="178"/>
      <c r="G74" s="178"/>
    </row>
  </sheetData>
  <sheetProtection algorithmName="SHA-512" hashValue="a0OQx6VC5ckzIEcWRylfYplkHFcmaY9htbFwdp8xsPxxwAiw6SleY7HnVp6/lmDNlk0xpEgeUti2JyAVXgNNEA==" saltValue="pzHhpYdwXtGEL11dejH7hg==" spinCount="100000" sheet="1" objects="1" scenarios="1"/>
  <mergeCells count="5">
    <mergeCell ref="C5:C6"/>
    <mergeCell ref="D5:D6"/>
    <mergeCell ref="F5:F6"/>
    <mergeCell ref="A68:F68"/>
    <mergeCell ref="A70:G70"/>
  </mergeCells>
  <pageMargins left="0.59055118110236227" right="0" top="0.39370078740157483" bottom="0" header="0" footer="0"/>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3"/>
  <sheetViews>
    <sheetView view="pageBreakPreview" zoomScale="85" zoomScaleNormal="100" zoomScaleSheetLayoutView="85" workbookViewId="0">
      <selection activeCell="A50" sqref="A50:XFD50"/>
    </sheetView>
  </sheetViews>
  <sheetFormatPr defaultRowHeight="12.75"/>
  <cols>
    <col min="1" max="1" width="9.7109375" customWidth="1"/>
    <col min="2" max="2" width="10.7109375" customWidth="1"/>
    <col min="3" max="3" width="74.85546875" customWidth="1"/>
    <col min="4" max="4" width="6.5703125" customWidth="1"/>
    <col min="5" max="5" width="8.5703125" customWidth="1"/>
    <col min="6" max="6" width="11.5703125" customWidth="1"/>
    <col min="7" max="7" width="15.5703125" customWidth="1"/>
  </cols>
  <sheetData>
    <row r="1" spans="1:62" ht="20.25">
      <c r="A1" s="45" t="str">
        <f>Cover!A1</f>
        <v>Tender Number: 005/MKLM/2022/2023</v>
      </c>
      <c r="B1" s="46"/>
      <c r="C1" s="46"/>
      <c r="D1" s="47"/>
      <c r="E1" s="47" t="str">
        <f>Cover!G2</f>
        <v>Date:   June 2022</v>
      </c>
      <c r="F1" s="47"/>
      <c r="G1" s="76"/>
    </row>
    <row r="2" spans="1:62" ht="25.5">
      <c r="A2" s="48" t="str">
        <f>Works!A1</f>
        <v>Moses Kotane Local Municipality</v>
      </c>
      <c r="B2" s="49"/>
      <c r="C2" s="49"/>
      <c r="D2" s="49"/>
      <c r="E2" s="50"/>
      <c r="F2" s="50"/>
      <c r="G2" s="77"/>
    </row>
    <row r="3" spans="1:62" ht="15.75" thickBot="1">
      <c r="A3" s="51" t="str">
        <f>Cover!A3</f>
        <v>Upgrading of Madikwe Water Treatment Plant Phase 2 ( Vrede and Seshibitswe)</v>
      </c>
      <c r="B3" s="52"/>
      <c r="C3" s="52"/>
      <c r="D3" s="53"/>
      <c r="E3" s="53"/>
      <c r="F3" s="53"/>
      <c r="G3" s="78"/>
    </row>
    <row r="4" spans="1:62" ht="13.5" thickBot="1">
      <c r="A4" s="54"/>
      <c r="B4" s="54"/>
      <c r="C4" s="54"/>
      <c r="D4" s="54"/>
      <c r="E4" s="55"/>
      <c r="F4" s="54"/>
      <c r="G4" s="54"/>
    </row>
    <row r="5" spans="1:62" ht="17.25">
      <c r="A5" s="56" t="s">
        <v>5</v>
      </c>
      <c r="B5" s="57" t="s">
        <v>2</v>
      </c>
      <c r="C5" s="469" t="s">
        <v>6</v>
      </c>
      <c r="D5" s="471" t="s">
        <v>7</v>
      </c>
      <c r="E5" s="58" t="s">
        <v>32</v>
      </c>
      <c r="F5" s="475" t="s">
        <v>8</v>
      </c>
      <c r="G5" s="79" t="s">
        <v>9</v>
      </c>
    </row>
    <row r="6" spans="1:62" ht="18" thickBot="1">
      <c r="A6" s="59" t="s">
        <v>12</v>
      </c>
      <c r="B6" s="60" t="s">
        <v>13</v>
      </c>
      <c r="C6" s="470"/>
      <c r="D6" s="472"/>
      <c r="E6" s="61" t="s">
        <v>33</v>
      </c>
      <c r="F6" s="476"/>
      <c r="G6" s="80" t="s">
        <v>14</v>
      </c>
    </row>
    <row r="7" spans="1:62" ht="22.5">
      <c r="A7" s="62"/>
      <c r="B7" s="63" t="s">
        <v>1</v>
      </c>
      <c r="C7" s="81" t="s">
        <v>130</v>
      </c>
      <c r="D7" s="64"/>
      <c r="E7" s="65"/>
      <c r="F7" s="64"/>
      <c r="G7" s="82"/>
    </row>
    <row r="8" spans="1:62" ht="20.25">
      <c r="A8" s="62"/>
      <c r="B8" s="63" t="s">
        <v>10</v>
      </c>
      <c r="C8" s="83" t="str">
        <f>+_xlfn.SINGLE(OHS.1!C8)</f>
        <v>Occupational health and safety requirements</v>
      </c>
      <c r="D8" s="64"/>
      <c r="E8" s="65"/>
      <c r="F8" s="64"/>
      <c r="G8" s="82"/>
    </row>
    <row r="9" spans="1:62" ht="18" thickBot="1">
      <c r="A9" s="62"/>
      <c r="B9" s="63"/>
      <c r="C9" s="84"/>
      <c r="D9" s="64"/>
      <c r="E9" s="65"/>
      <c r="F9" s="64"/>
      <c r="G9" s="82"/>
    </row>
    <row r="10" spans="1:62" ht="18">
      <c r="A10" s="113">
        <f>+_xlfn.SINGLE(OHS.1!A70)+1</f>
        <v>4</v>
      </c>
      <c r="B10" s="114"/>
      <c r="C10" s="115"/>
      <c r="D10" s="114"/>
      <c r="E10" s="116"/>
      <c r="F10" s="117"/>
      <c r="G10" s="118">
        <f>OHS.1!G68</f>
        <v>0</v>
      </c>
    </row>
    <row r="11" spans="1:62" ht="14.25">
      <c r="A11" s="66"/>
      <c r="B11" s="88"/>
      <c r="C11" s="89"/>
      <c r="D11" s="68"/>
      <c r="E11" s="69"/>
      <c r="F11" s="90"/>
      <c r="G11" s="91"/>
    </row>
    <row r="12" spans="1:62" s="161" customFormat="1" ht="17.100000000000001" customHeight="1">
      <c r="A12" s="94" t="s">
        <v>438</v>
      </c>
      <c r="B12" s="95"/>
      <c r="C12" s="96" t="s">
        <v>439</v>
      </c>
      <c r="D12" s="97"/>
      <c r="E12" s="98"/>
      <c r="F12" s="137"/>
      <c r="G12" s="138"/>
      <c r="H12" s="248"/>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s="161" customFormat="1" ht="15">
      <c r="A13" s="66"/>
      <c r="B13" s="88"/>
      <c r="C13" s="89"/>
      <c r="D13" s="68"/>
      <c r="E13" s="69"/>
      <c r="F13" s="330"/>
      <c r="G13" s="132"/>
      <c r="H13" s="248"/>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s="161" customFormat="1" ht="42.75">
      <c r="A14" s="66" t="s">
        <v>137</v>
      </c>
      <c r="B14" s="88" t="s">
        <v>433</v>
      </c>
      <c r="C14" s="135" t="s">
        <v>440</v>
      </c>
      <c r="D14" s="68" t="s">
        <v>11</v>
      </c>
      <c r="E14" s="93">
        <v>1</v>
      </c>
      <c r="F14" s="330"/>
      <c r="G14" s="91">
        <f>F14*E14</f>
        <v>0</v>
      </c>
      <c r="H14" s="248"/>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row>
    <row r="15" spans="1:62" s="161" customFormat="1" ht="30">
      <c r="A15" s="66"/>
      <c r="B15" s="88"/>
      <c r="C15" s="249" t="s">
        <v>441</v>
      </c>
      <c r="D15" s="68"/>
      <c r="E15" s="69"/>
      <c r="F15" s="330"/>
      <c r="G15" s="132"/>
      <c r="H15" s="248"/>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row>
    <row r="16" spans="1:62" s="161" customFormat="1" ht="17.100000000000001" customHeight="1">
      <c r="A16" s="66"/>
      <c r="B16" s="88"/>
      <c r="C16" s="250" t="s">
        <v>108</v>
      </c>
      <c r="D16" s="68"/>
      <c r="E16" s="69"/>
      <c r="F16" s="330"/>
      <c r="G16" s="132"/>
      <c r="H16" s="248"/>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1:62" ht="14.25">
      <c r="A17" s="66"/>
      <c r="B17" s="88"/>
      <c r="C17" s="89"/>
      <c r="D17" s="68"/>
      <c r="E17" s="69"/>
      <c r="F17" s="335"/>
      <c r="G17" s="91"/>
      <c r="H17" s="248"/>
    </row>
    <row r="18" spans="1:62" s="161" customFormat="1" ht="17.100000000000001" customHeight="1">
      <c r="A18" s="94" t="s">
        <v>442</v>
      </c>
      <c r="B18" s="95"/>
      <c r="C18" s="96" t="s">
        <v>443</v>
      </c>
      <c r="D18" s="97"/>
      <c r="E18" s="98"/>
      <c r="F18" s="331"/>
      <c r="G18" s="138"/>
      <c r="H18" s="248"/>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s="161" customFormat="1" ht="15">
      <c r="A19" s="66"/>
      <c r="B19" s="88"/>
      <c r="C19" s="89"/>
      <c r="D19" s="68"/>
      <c r="E19" s="69"/>
      <c r="F19" s="330"/>
      <c r="G19" s="132"/>
      <c r="H19" s="248"/>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s="161" customFormat="1" ht="42.75">
      <c r="A20" s="66" t="s">
        <v>138</v>
      </c>
      <c r="B20" s="88" t="s">
        <v>433</v>
      </c>
      <c r="C20" s="135" t="s">
        <v>444</v>
      </c>
      <c r="D20" s="68" t="s">
        <v>447</v>
      </c>
      <c r="E20" s="93">
        <v>6</v>
      </c>
      <c r="F20" s="330"/>
      <c r="G20" s="91">
        <f>F20*E20</f>
        <v>0</v>
      </c>
      <c r="H20" s="248"/>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s="161" customFormat="1" ht="17.100000000000001" customHeight="1">
      <c r="A21" s="66"/>
      <c r="B21" s="88"/>
      <c r="C21" s="89"/>
      <c r="D21" s="68"/>
      <c r="E21" s="69"/>
      <c r="F21" s="330"/>
      <c r="G21" s="132"/>
      <c r="H21" s="248"/>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row>
    <row r="22" spans="1:62" s="161" customFormat="1" ht="17.100000000000001" customHeight="1">
      <c r="A22" s="94" t="s">
        <v>422</v>
      </c>
      <c r="B22" s="95"/>
      <c r="C22" s="96" t="s">
        <v>139</v>
      </c>
      <c r="D22" s="97"/>
      <c r="E22" s="98"/>
      <c r="F22" s="331"/>
      <c r="G22" s="138"/>
      <c r="H22" s="248"/>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row>
    <row r="23" spans="1:62" s="161" customFormat="1" ht="17.100000000000001" customHeight="1">
      <c r="A23" s="66"/>
      <c r="B23" s="88"/>
      <c r="C23" s="89"/>
      <c r="D23" s="68"/>
      <c r="E23" s="69"/>
      <c r="F23" s="330"/>
      <c r="G23" s="132"/>
      <c r="H23" s="248"/>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row>
    <row r="24" spans="1:62" s="161" customFormat="1" ht="28.5">
      <c r="A24" s="66" t="s">
        <v>140</v>
      </c>
      <c r="B24" s="88" t="s">
        <v>445</v>
      </c>
      <c r="C24" s="135" t="s">
        <v>446</v>
      </c>
      <c r="D24" s="68" t="s">
        <v>447</v>
      </c>
      <c r="E24" s="93">
        <v>6</v>
      </c>
      <c r="F24" s="330"/>
      <c r="G24" s="91">
        <f>F24*E24</f>
        <v>0</v>
      </c>
      <c r="H24" s="248"/>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row>
    <row r="25" spans="1:62" s="161" customFormat="1" ht="15">
      <c r="A25" s="66"/>
      <c r="B25" s="88"/>
      <c r="C25" s="89" t="s">
        <v>448</v>
      </c>
      <c r="D25" s="68"/>
      <c r="E25" s="93"/>
      <c r="F25" s="330"/>
      <c r="G25" s="132"/>
      <c r="H25" s="248"/>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row>
    <row r="26" spans="1:62" s="161" customFormat="1" ht="17.100000000000001" customHeight="1">
      <c r="A26" s="66"/>
      <c r="B26" s="88"/>
      <c r="C26" s="89" t="s">
        <v>449</v>
      </c>
      <c r="D26" s="68"/>
      <c r="E26" s="69"/>
      <c r="F26" s="330"/>
      <c r="G26" s="132"/>
      <c r="H26" s="248"/>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row>
    <row r="27" spans="1:62" s="161" customFormat="1" ht="28.5">
      <c r="A27" s="66"/>
      <c r="B27" s="88"/>
      <c r="C27" s="135" t="s">
        <v>450</v>
      </c>
      <c r="D27" s="68"/>
      <c r="E27" s="69"/>
      <c r="F27" s="330"/>
      <c r="G27" s="132"/>
      <c r="H27" s="248"/>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s="161" customFormat="1" ht="17.100000000000001" customHeight="1">
      <c r="A28" s="66"/>
      <c r="B28" s="88"/>
      <c r="C28" s="89" t="s">
        <v>451</v>
      </c>
      <c r="D28" s="68"/>
      <c r="E28" s="69"/>
      <c r="F28" s="330"/>
      <c r="G28" s="132"/>
      <c r="H28" s="248"/>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62" s="161" customFormat="1" ht="15">
      <c r="A29" s="66"/>
      <c r="B29" s="88"/>
      <c r="C29" s="89"/>
      <c r="D29" s="68"/>
      <c r="E29" s="69"/>
      <c r="F29" s="330"/>
      <c r="G29" s="132"/>
      <c r="H29" s="248"/>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row>
    <row r="30" spans="1:62" s="161" customFormat="1" ht="17.100000000000001" customHeight="1">
      <c r="A30" s="94" t="s">
        <v>423</v>
      </c>
      <c r="B30" s="95"/>
      <c r="C30" s="96" t="s">
        <v>452</v>
      </c>
      <c r="D30" s="97"/>
      <c r="E30" s="98"/>
      <c r="F30" s="331"/>
      <c r="G30" s="138"/>
      <c r="H30" s="248"/>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row>
    <row r="31" spans="1:62" s="161" customFormat="1" ht="17.100000000000001" customHeight="1">
      <c r="A31" s="66"/>
      <c r="B31" s="88"/>
      <c r="C31" s="89"/>
      <c r="D31" s="68"/>
      <c r="E31" s="69"/>
      <c r="F31" s="330"/>
      <c r="G31" s="132"/>
      <c r="H31" s="248"/>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row>
    <row r="32" spans="1:62" s="161" customFormat="1" ht="42.75">
      <c r="A32" s="66" t="s">
        <v>141</v>
      </c>
      <c r="B32" s="88" t="s">
        <v>445</v>
      </c>
      <c r="C32" s="135" t="s">
        <v>453</v>
      </c>
      <c r="D32" s="68" t="s">
        <v>11</v>
      </c>
      <c r="E32" s="93">
        <v>1</v>
      </c>
      <c r="F32" s="330"/>
      <c r="G32" s="91">
        <f>F32*E32</f>
        <v>0</v>
      </c>
      <c r="H32" s="248"/>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row>
    <row r="33" spans="1:62" s="161" customFormat="1" ht="17.100000000000001" customHeight="1">
      <c r="A33" s="66"/>
      <c r="B33" s="88"/>
      <c r="C33" s="89" t="s">
        <v>454</v>
      </c>
      <c r="D33" s="68"/>
      <c r="E33" s="93"/>
      <c r="F33" s="330"/>
      <c r="G33" s="132"/>
      <c r="H33" s="248"/>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1:62" s="161" customFormat="1" ht="17.100000000000001" customHeight="1">
      <c r="A34" s="66"/>
      <c r="B34" s="88"/>
      <c r="C34" s="89" t="s">
        <v>455</v>
      </c>
      <c r="D34" s="68"/>
      <c r="E34" s="69"/>
      <c r="F34" s="330"/>
      <c r="G34" s="132"/>
      <c r="H34" s="248"/>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1:62" s="161" customFormat="1" ht="17.100000000000001" customHeight="1">
      <c r="A35" s="66"/>
      <c r="B35" s="88"/>
      <c r="C35" s="89"/>
      <c r="D35" s="68"/>
      <c r="E35" s="69"/>
      <c r="F35" s="330"/>
      <c r="G35" s="132"/>
      <c r="H35" s="248"/>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row>
    <row r="36" spans="1:62" s="161" customFormat="1" ht="17.100000000000001" customHeight="1">
      <c r="A36" s="94" t="s">
        <v>456</v>
      </c>
      <c r="B36" s="95"/>
      <c r="C36" s="96" t="s">
        <v>457</v>
      </c>
      <c r="D36" s="97"/>
      <c r="E36" s="120"/>
      <c r="F36" s="334"/>
      <c r="G36" s="99"/>
      <c r="H36" s="248"/>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row>
    <row r="37" spans="1:62" s="161" customFormat="1" ht="17.100000000000001" customHeight="1">
      <c r="A37" s="66"/>
      <c r="B37" s="88"/>
      <c r="C37" s="89"/>
      <c r="D37" s="68"/>
      <c r="E37" s="93"/>
      <c r="F37" s="335"/>
      <c r="G37" s="91"/>
      <c r="H37" s="248"/>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row>
    <row r="38" spans="1:62" s="161" customFormat="1" ht="17.100000000000001" customHeight="1">
      <c r="A38" s="66" t="s">
        <v>144</v>
      </c>
      <c r="B38" s="88" t="s">
        <v>433</v>
      </c>
      <c r="C38" s="89" t="s">
        <v>458</v>
      </c>
      <c r="D38" s="68" t="s">
        <v>142</v>
      </c>
      <c r="E38" s="93">
        <v>1</v>
      </c>
      <c r="F38" s="330"/>
      <c r="G38" s="91">
        <f t="shared" ref="G38:G40" si="0">F38*E38</f>
        <v>0</v>
      </c>
      <c r="H38" s="248"/>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s="161" customFormat="1" ht="17.100000000000001" customHeight="1">
      <c r="A39" s="66" t="s">
        <v>145</v>
      </c>
      <c r="B39" s="88" t="s">
        <v>433</v>
      </c>
      <c r="C39" s="89" t="s">
        <v>459</v>
      </c>
      <c r="D39" s="68" t="s">
        <v>142</v>
      </c>
      <c r="E39" s="93">
        <v>1</v>
      </c>
      <c r="F39" s="330"/>
      <c r="G39" s="91">
        <f t="shared" si="0"/>
        <v>0</v>
      </c>
      <c r="H39" s="248"/>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row>
    <row r="40" spans="1:62" s="161" customFormat="1" ht="17.100000000000001" customHeight="1">
      <c r="A40" s="66" t="s">
        <v>460</v>
      </c>
      <c r="B40" s="88" t="s">
        <v>433</v>
      </c>
      <c r="C40" s="89" t="s">
        <v>461</v>
      </c>
      <c r="D40" s="68" t="s">
        <v>142</v>
      </c>
      <c r="E40" s="93">
        <v>1</v>
      </c>
      <c r="F40" s="330"/>
      <c r="G40" s="91">
        <f t="shared" si="0"/>
        <v>0</v>
      </c>
      <c r="H40" s="248"/>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row>
    <row r="41" spans="1:62" s="161" customFormat="1" ht="17.100000000000001" customHeight="1">
      <c r="A41" s="66"/>
      <c r="B41" s="88"/>
      <c r="C41" s="89"/>
      <c r="D41" s="68"/>
      <c r="E41" s="69"/>
      <c r="F41" s="330"/>
      <c r="G41" s="132"/>
      <c r="H41" s="248"/>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62" s="161" customFormat="1" ht="17.100000000000001" customHeight="1">
      <c r="A42" s="121" t="s">
        <v>146</v>
      </c>
      <c r="B42" s="95"/>
      <c r="C42" s="96" t="s">
        <v>143</v>
      </c>
      <c r="D42" s="97"/>
      <c r="E42" s="98"/>
      <c r="F42" s="331"/>
      <c r="G42" s="138"/>
      <c r="H42" s="248"/>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row>
    <row r="43" spans="1:62" s="161" customFormat="1" ht="17.100000000000001" customHeight="1">
      <c r="A43" s="66"/>
      <c r="B43" s="88"/>
      <c r="C43" s="89"/>
      <c r="D43" s="68"/>
      <c r="E43" s="69"/>
      <c r="F43" s="330"/>
      <c r="G43" s="132"/>
      <c r="H43" s="248"/>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row>
    <row r="44" spans="1:62" s="161" customFormat="1" ht="17.100000000000001" customHeight="1">
      <c r="A44" s="66" t="s">
        <v>424</v>
      </c>
      <c r="B44" s="88" t="s">
        <v>433</v>
      </c>
      <c r="C44" s="89" t="s">
        <v>462</v>
      </c>
      <c r="D44" s="68" t="s">
        <v>142</v>
      </c>
      <c r="E44" s="93">
        <v>1</v>
      </c>
      <c r="F44" s="330"/>
      <c r="G44" s="91">
        <f t="shared" ref="G44:G45" si="1">F44*E44</f>
        <v>0</v>
      </c>
      <c r="H44" s="248"/>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2" s="161" customFormat="1" ht="17.100000000000001" customHeight="1">
      <c r="A45" s="66" t="s">
        <v>463</v>
      </c>
      <c r="B45" s="88" t="s">
        <v>433</v>
      </c>
      <c r="C45" s="89" t="s">
        <v>464</v>
      </c>
      <c r="D45" s="68" t="s">
        <v>142</v>
      </c>
      <c r="E45" s="93">
        <v>1</v>
      </c>
      <c r="F45" s="330"/>
      <c r="G45" s="91">
        <f t="shared" si="1"/>
        <v>0</v>
      </c>
      <c r="H45" s="248"/>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row>
    <row r="46" spans="1:62" s="161" customFormat="1" ht="17.100000000000001" customHeight="1">
      <c r="A46" s="66"/>
      <c r="B46" s="88"/>
      <c r="C46" s="89"/>
      <c r="D46" s="68"/>
      <c r="E46" s="93"/>
      <c r="F46" s="330"/>
      <c r="G46" s="132"/>
      <c r="H46" s="248"/>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row>
    <row r="47" spans="1:62" s="161" customFormat="1" ht="17.100000000000001" customHeight="1">
      <c r="A47" s="66"/>
      <c r="B47" s="88"/>
      <c r="C47" s="89"/>
      <c r="D47" s="68"/>
      <c r="E47" s="93"/>
      <c r="F47" s="330"/>
      <c r="G47" s="132"/>
      <c r="H47" s="248"/>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row>
    <row r="48" spans="1:62" s="161" customFormat="1" ht="17.100000000000001" customHeight="1">
      <c r="A48" s="66"/>
      <c r="B48" s="88"/>
      <c r="C48" s="89"/>
      <c r="D48" s="68"/>
      <c r="E48" s="93"/>
      <c r="F48" s="330"/>
      <c r="G48" s="132"/>
      <c r="H48" s="248"/>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row>
    <row r="49" spans="1:62" s="161" customFormat="1" ht="17.100000000000001" customHeight="1">
      <c r="A49" s="66"/>
      <c r="B49" s="88"/>
      <c r="C49" s="89"/>
      <c r="D49" s="68"/>
      <c r="E49" s="93"/>
      <c r="F49" s="330"/>
      <c r="G49" s="132"/>
      <c r="H49" s="248"/>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row>
    <row r="50" spans="1:62" s="161" customFormat="1" ht="17.100000000000001" customHeight="1">
      <c r="A50" s="66"/>
      <c r="B50" s="88"/>
      <c r="C50" s="89"/>
      <c r="D50" s="68"/>
      <c r="E50" s="93"/>
      <c r="F50" s="330"/>
      <c r="G50" s="132"/>
      <c r="H50" s="248"/>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row>
    <row r="51" spans="1:62" s="161" customFormat="1" ht="17.100000000000001" customHeight="1">
      <c r="A51" s="66"/>
      <c r="B51" s="88"/>
      <c r="C51" s="89"/>
      <c r="D51" s="68"/>
      <c r="E51" s="93"/>
      <c r="F51" s="330"/>
      <c r="G51" s="132"/>
      <c r="H51" s="248"/>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row>
    <row r="52" spans="1:62" s="161" customFormat="1" ht="17.100000000000001" customHeight="1">
      <c r="A52" s="66"/>
      <c r="B52" s="88"/>
      <c r="C52" s="89"/>
      <c r="D52" s="68"/>
      <c r="E52" s="93"/>
      <c r="F52" s="330"/>
      <c r="G52" s="132"/>
      <c r="H52" s="248"/>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row>
    <row r="53" spans="1:62" ht="14.25">
      <c r="A53" s="66"/>
      <c r="B53" s="88"/>
      <c r="C53" s="89"/>
      <c r="D53" s="68"/>
      <c r="E53" s="69"/>
      <c r="F53" s="335"/>
      <c r="G53" s="91"/>
    </row>
    <row r="54" spans="1:62" ht="14.25">
      <c r="A54" s="66"/>
      <c r="B54" s="88"/>
      <c r="C54" s="89"/>
      <c r="D54" s="68"/>
      <c r="E54" s="69"/>
      <c r="F54" s="335"/>
      <c r="G54" s="91"/>
    </row>
    <row r="55" spans="1:62" ht="14.25">
      <c r="A55" s="66"/>
      <c r="B55" s="88"/>
      <c r="C55" s="89"/>
      <c r="D55" s="68"/>
      <c r="E55" s="69"/>
      <c r="F55" s="335"/>
      <c r="G55" s="91"/>
    </row>
    <row r="56" spans="1:62" ht="15" thickBot="1">
      <c r="A56" s="104"/>
      <c r="B56" s="105"/>
      <c r="C56" s="106"/>
      <c r="D56" s="107"/>
      <c r="E56" s="108"/>
      <c r="F56" s="336"/>
      <c r="G56" s="109"/>
    </row>
    <row r="57" spans="1:62" ht="18.75" thickBot="1">
      <c r="A57" s="479">
        <f>+_xlfn.SINGLE(OHS.3!A63)</f>
        <v>5</v>
      </c>
      <c r="B57" s="480"/>
      <c r="C57" s="480"/>
      <c r="D57" s="480"/>
      <c r="E57" s="480"/>
      <c r="F57" s="480"/>
      <c r="G57" s="110">
        <f>SUM(G10:G56)</f>
        <v>0</v>
      </c>
    </row>
    <row r="58" spans="1:62" ht="13.5" thickBot="1">
      <c r="A58" s="111"/>
      <c r="B58" s="111"/>
      <c r="C58" s="111"/>
      <c r="D58" s="111"/>
      <c r="E58" s="112"/>
      <c r="F58" s="111"/>
      <c r="G58" s="111"/>
    </row>
    <row r="59" spans="1:62" ht="18.75" thickBot="1">
      <c r="A59" s="466">
        <f>+OHS.1!A70:G70+1</f>
        <v>4</v>
      </c>
      <c r="B59" s="467"/>
      <c r="C59" s="467"/>
      <c r="D59" s="467"/>
      <c r="E59" s="467"/>
      <c r="F59" s="467"/>
      <c r="G59" s="468"/>
    </row>
    <row r="60" spans="1:62" ht="15">
      <c r="A60" s="240"/>
      <c r="B60" s="240"/>
      <c r="C60" s="240"/>
      <c r="D60" s="240"/>
      <c r="E60" s="240"/>
      <c r="F60" s="240"/>
      <c r="G60" s="240"/>
    </row>
    <row r="61" spans="1:62" ht="15">
      <c r="A61" s="178"/>
      <c r="B61" s="178"/>
      <c r="C61" s="178"/>
      <c r="D61" s="178"/>
      <c r="E61" s="178"/>
      <c r="F61" s="178"/>
      <c r="G61" s="178"/>
    </row>
    <row r="62" spans="1:62" ht="15">
      <c r="A62" s="178"/>
      <c r="B62" s="178"/>
      <c r="C62" s="178"/>
      <c r="D62" s="178"/>
      <c r="E62" s="178"/>
      <c r="F62" s="178"/>
      <c r="G62" s="178"/>
    </row>
    <row r="63" spans="1:62" ht="15">
      <c r="A63" s="178"/>
      <c r="B63" s="178"/>
      <c r="C63" s="178"/>
      <c r="D63" s="178"/>
      <c r="E63" s="178"/>
      <c r="F63" s="178"/>
      <c r="G63" s="178"/>
    </row>
  </sheetData>
  <sheetProtection algorithmName="SHA-512" hashValue="Pd0ubdrE6v1jvq5/N1dOELA7bVWTfDyzI3mVIbjrSkJLnMMJBhlIMOAkExXmOlYODJ0gS6ymHwdOnrRxaI5jHw==" saltValue="6Gr+6OgnUczXT3av1efAzQ==" spinCount="100000" sheet="1" objects="1" scenarios="1"/>
  <mergeCells count="5">
    <mergeCell ref="C5:C6"/>
    <mergeCell ref="D5:D6"/>
    <mergeCell ref="F5:F6"/>
    <mergeCell ref="A57:F57"/>
    <mergeCell ref="A59:G59"/>
  </mergeCells>
  <pageMargins left="0.59055118110236227" right="0" top="0.39370078740157483" bottom="0" header="0" footer="0"/>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7"/>
  <sheetViews>
    <sheetView view="pageBreakPreview" zoomScale="85" zoomScaleNormal="100" zoomScaleSheetLayoutView="85" workbookViewId="0">
      <selection activeCell="A53" sqref="A53:XFD53"/>
    </sheetView>
  </sheetViews>
  <sheetFormatPr defaultRowHeight="12.75"/>
  <cols>
    <col min="1" max="1" width="9.7109375" customWidth="1"/>
    <col min="2" max="2" width="10.7109375" customWidth="1"/>
    <col min="3" max="3" width="75.85546875" customWidth="1"/>
    <col min="4" max="4" width="6.5703125" customWidth="1"/>
    <col min="5" max="5" width="8.5703125" customWidth="1"/>
    <col min="6" max="6" width="11.5703125" customWidth="1"/>
    <col min="7" max="7" width="15.5703125" customWidth="1"/>
  </cols>
  <sheetData>
    <row r="1" spans="1:62" ht="20.25">
      <c r="A1" s="45" t="str">
        <f>Cover!A1</f>
        <v>Tender Number: 005/MKLM/2022/2023</v>
      </c>
      <c r="B1" s="46"/>
      <c r="C1" s="46"/>
      <c r="D1" s="47"/>
      <c r="E1" s="47" t="str">
        <f>Cover!G2</f>
        <v>Date:   June 2022</v>
      </c>
      <c r="F1" s="47"/>
      <c r="G1" s="76"/>
    </row>
    <row r="2" spans="1:62" ht="25.5">
      <c r="A2" s="48" t="str">
        <f>Works!A1</f>
        <v>Moses Kotane Local Municipality</v>
      </c>
      <c r="B2" s="49"/>
      <c r="C2" s="49"/>
      <c r="D2" s="49"/>
      <c r="E2" s="50"/>
      <c r="F2" s="50"/>
      <c r="G2" s="77"/>
    </row>
    <row r="3" spans="1:62" ht="15.75" thickBot="1">
      <c r="A3" s="51" t="str">
        <f>Cover!A3</f>
        <v>Upgrading of Madikwe Water Treatment Plant Phase 2 ( Vrede and Seshibitswe)</v>
      </c>
      <c r="B3" s="52"/>
      <c r="C3" s="52"/>
      <c r="D3" s="53"/>
      <c r="E3" s="53"/>
      <c r="F3" s="53"/>
      <c r="G3" s="78"/>
    </row>
    <row r="4" spans="1:62" ht="13.5" thickBot="1">
      <c r="A4" s="54"/>
      <c r="B4" s="54"/>
      <c r="C4" s="54"/>
      <c r="D4" s="54"/>
      <c r="E4" s="55"/>
      <c r="F4" s="54"/>
      <c r="G4" s="54"/>
    </row>
    <row r="5" spans="1:62" ht="17.25">
      <c r="A5" s="56" t="s">
        <v>5</v>
      </c>
      <c r="B5" s="57" t="s">
        <v>2</v>
      </c>
      <c r="C5" s="469" t="s">
        <v>6</v>
      </c>
      <c r="D5" s="471" t="s">
        <v>7</v>
      </c>
      <c r="E5" s="58" t="s">
        <v>32</v>
      </c>
      <c r="F5" s="475" t="s">
        <v>8</v>
      </c>
      <c r="G5" s="79" t="s">
        <v>9</v>
      </c>
    </row>
    <row r="6" spans="1:62" ht="18" thickBot="1">
      <c r="A6" s="59" t="s">
        <v>12</v>
      </c>
      <c r="B6" s="60" t="s">
        <v>13</v>
      </c>
      <c r="C6" s="470"/>
      <c r="D6" s="472"/>
      <c r="E6" s="61" t="s">
        <v>33</v>
      </c>
      <c r="F6" s="476"/>
      <c r="G6" s="80" t="s">
        <v>14</v>
      </c>
    </row>
    <row r="7" spans="1:62" ht="22.5">
      <c r="A7" s="62"/>
      <c r="B7" s="63" t="s">
        <v>1</v>
      </c>
      <c r="C7" s="81" t="str">
        <f>+_xlfn.SINGLE(OHS.2!C7)</f>
        <v>Schedule 2 continued</v>
      </c>
      <c r="D7" s="64"/>
      <c r="E7" s="65"/>
      <c r="F7" s="64"/>
      <c r="G7" s="82"/>
    </row>
    <row r="8" spans="1:62" ht="20.25">
      <c r="A8" s="62"/>
      <c r="B8" s="63" t="s">
        <v>10</v>
      </c>
      <c r="C8" s="83" t="str">
        <f>+_xlfn.SINGLE(OHS.2!C8)</f>
        <v>Occupational health and safety requirements</v>
      </c>
      <c r="D8" s="64"/>
      <c r="E8" s="65"/>
      <c r="F8" s="64"/>
      <c r="G8" s="82"/>
    </row>
    <row r="9" spans="1:62" ht="18" thickBot="1">
      <c r="A9" s="62"/>
      <c r="B9" s="63"/>
      <c r="C9" s="84"/>
      <c r="D9" s="64"/>
      <c r="E9" s="65"/>
      <c r="F9" s="64"/>
      <c r="G9" s="82"/>
    </row>
    <row r="10" spans="1:62" ht="18">
      <c r="A10" s="113">
        <f>+_xlfn.SINGLE(OHS.2!A59)+1</f>
        <v>5</v>
      </c>
      <c r="B10" s="114"/>
      <c r="C10" s="115"/>
      <c r="D10" s="114"/>
      <c r="E10" s="116"/>
      <c r="F10" s="117"/>
      <c r="G10" s="118">
        <f>OHS.2!G57</f>
        <v>0</v>
      </c>
    </row>
    <row r="11" spans="1:62" ht="14.25">
      <c r="A11" s="66"/>
      <c r="B11" s="88"/>
      <c r="C11" s="89"/>
      <c r="D11" s="68"/>
      <c r="E11" s="69"/>
      <c r="F11" s="90"/>
      <c r="G11" s="91"/>
    </row>
    <row r="12" spans="1:62" s="161" customFormat="1" ht="17.100000000000001" customHeight="1">
      <c r="A12" s="121" t="s">
        <v>465</v>
      </c>
      <c r="B12" s="95"/>
      <c r="C12" s="122" t="s">
        <v>147</v>
      </c>
      <c r="D12" s="97"/>
      <c r="E12" s="120"/>
      <c r="F12" s="137"/>
      <c r="G12" s="138"/>
      <c r="H1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s="161" customFormat="1" ht="17.100000000000001" customHeight="1">
      <c r="A13" s="66"/>
      <c r="B13" s="88"/>
      <c r="C13" s="89"/>
      <c r="D13" s="68"/>
      <c r="E13" s="93"/>
      <c r="F13" s="330"/>
      <c r="G13" s="132"/>
      <c r="H13"/>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s="161" customFormat="1" ht="30">
      <c r="A14" s="66"/>
      <c r="B14" s="88" t="s">
        <v>433</v>
      </c>
      <c r="C14" s="249" t="s">
        <v>466</v>
      </c>
      <c r="D14" s="68" t="s">
        <v>11</v>
      </c>
      <c r="E14" s="93">
        <v>1</v>
      </c>
      <c r="F14" s="330"/>
      <c r="G14" s="91">
        <f>F14*E14</f>
        <v>0</v>
      </c>
      <c r="H14"/>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row>
    <row r="15" spans="1:62" s="161" customFormat="1" ht="17.100000000000001" customHeight="1">
      <c r="A15" s="66" t="s">
        <v>148</v>
      </c>
      <c r="B15" s="88"/>
      <c r="C15" s="89" t="s">
        <v>149</v>
      </c>
      <c r="D15" s="68"/>
      <c r="E15" s="93"/>
      <c r="F15" s="330"/>
      <c r="G15" s="132"/>
      <c r="H15"/>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row>
    <row r="16" spans="1:62" s="161" customFormat="1" ht="17.100000000000001" customHeight="1">
      <c r="A16" s="66" t="s">
        <v>467</v>
      </c>
      <c r="B16" s="88"/>
      <c r="C16" s="89" t="s">
        <v>150</v>
      </c>
      <c r="D16" s="68"/>
      <c r="E16" s="93"/>
      <c r="F16" s="330"/>
      <c r="G16" s="132"/>
      <c r="H16"/>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1:62" s="161" customFormat="1" ht="17.100000000000001" customHeight="1">
      <c r="A17" s="66" t="s">
        <v>468</v>
      </c>
      <c r="B17" s="88"/>
      <c r="C17" s="89" t="s">
        <v>151</v>
      </c>
      <c r="D17" s="68"/>
      <c r="E17" s="93"/>
      <c r="F17" s="330"/>
      <c r="G17" s="132"/>
      <c r="H1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s="161" customFormat="1" ht="17.100000000000001" customHeight="1">
      <c r="A18" s="66" t="s">
        <v>469</v>
      </c>
      <c r="B18" s="88"/>
      <c r="C18" s="89" t="s">
        <v>152</v>
      </c>
      <c r="D18" s="68"/>
      <c r="E18" s="93"/>
      <c r="F18" s="330"/>
      <c r="G18" s="132"/>
      <c r="H18"/>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s="161" customFormat="1" ht="17.100000000000001" customHeight="1">
      <c r="A19" s="66" t="s">
        <v>470</v>
      </c>
      <c r="B19" s="88"/>
      <c r="C19" s="89" t="s">
        <v>153</v>
      </c>
      <c r="D19" s="68"/>
      <c r="E19" s="93"/>
      <c r="F19" s="330"/>
      <c r="G19" s="132"/>
      <c r="H19"/>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s="161" customFormat="1" ht="17.100000000000001" customHeight="1">
      <c r="A20" s="66" t="s">
        <v>471</v>
      </c>
      <c r="B20" s="88"/>
      <c r="C20" s="89" t="s">
        <v>154</v>
      </c>
      <c r="D20" s="68"/>
      <c r="E20" s="93"/>
      <c r="F20" s="330"/>
      <c r="G20" s="132"/>
      <c r="H20"/>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s="161" customFormat="1" ht="17.100000000000001" customHeight="1">
      <c r="A21" s="66"/>
      <c r="B21" s="88"/>
      <c r="C21" s="89"/>
      <c r="D21" s="68"/>
      <c r="E21" s="93"/>
      <c r="F21" s="330"/>
      <c r="G21" s="132"/>
      <c r="H21"/>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row>
    <row r="22" spans="1:62" s="161" customFormat="1" ht="17.100000000000001" customHeight="1">
      <c r="A22" s="94" t="s">
        <v>472</v>
      </c>
      <c r="B22" s="95"/>
      <c r="C22" s="96" t="s">
        <v>155</v>
      </c>
      <c r="D22" s="97"/>
      <c r="E22" s="98"/>
      <c r="F22" s="331"/>
      <c r="G22" s="138"/>
      <c r="H2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row>
    <row r="23" spans="1:62" s="161" customFormat="1" ht="17.100000000000001" customHeight="1">
      <c r="A23" s="66"/>
      <c r="B23" s="88"/>
      <c r="C23" s="89"/>
      <c r="D23" s="68"/>
      <c r="E23" s="69"/>
      <c r="F23" s="330"/>
      <c r="G23" s="132"/>
      <c r="H23"/>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row>
    <row r="24" spans="1:62" s="161" customFormat="1" ht="15">
      <c r="A24" s="66"/>
      <c r="B24" s="88" t="s">
        <v>433</v>
      </c>
      <c r="C24" s="249" t="s">
        <v>473</v>
      </c>
      <c r="D24" s="68"/>
      <c r="E24" s="93"/>
      <c r="F24" s="330"/>
      <c r="G24" s="132"/>
      <c r="H2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row>
    <row r="25" spans="1:62" s="161" customFormat="1" ht="17.100000000000001" customHeight="1">
      <c r="A25" s="66" t="s">
        <v>156</v>
      </c>
      <c r="B25" s="88"/>
      <c r="C25" s="89" t="s">
        <v>474</v>
      </c>
      <c r="D25" s="68" t="s">
        <v>11</v>
      </c>
      <c r="E25" s="93">
        <v>1</v>
      </c>
      <c r="F25" s="330"/>
      <c r="G25" s="91">
        <f t="shared" ref="G25:G26" si="0">F25*E25</f>
        <v>0</v>
      </c>
      <c r="H25"/>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row>
    <row r="26" spans="1:62" s="161" customFormat="1" ht="17.100000000000001" customHeight="1">
      <c r="A26" s="66" t="s">
        <v>425</v>
      </c>
      <c r="B26" s="88"/>
      <c r="C26" s="89" t="s">
        <v>475</v>
      </c>
      <c r="D26" s="68" t="s">
        <v>11</v>
      </c>
      <c r="E26" s="93">
        <v>1</v>
      </c>
      <c r="F26" s="330"/>
      <c r="G26" s="91">
        <f t="shared" si="0"/>
        <v>0</v>
      </c>
      <c r="H26"/>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row>
    <row r="27" spans="1:62" s="161" customFormat="1" ht="17.100000000000001" customHeight="1">
      <c r="A27" s="66"/>
      <c r="B27" s="88"/>
      <c r="C27" s="89"/>
      <c r="D27" s="68"/>
      <c r="E27" s="93"/>
      <c r="F27" s="330"/>
      <c r="G27" s="132"/>
      <c r="H27"/>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s="161" customFormat="1" ht="17.100000000000001" customHeight="1">
      <c r="A28" s="94" t="s">
        <v>476</v>
      </c>
      <c r="B28" s="95"/>
      <c r="C28" s="96" t="s">
        <v>477</v>
      </c>
      <c r="D28" s="97"/>
      <c r="E28" s="98"/>
      <c r="F28" s="331"/>
      <c r="G28" s="138"/>
      <c r="H28"/>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62" s="161" customFormat="1" ht="17.100000000000001" customHeight="1">
      <c r="A29" s="66"/>
      <c r="B29" s="88"/>
      <c r="C29" s="89"/>
      <c r="D29" s="68"/>
      <c r="E29" s="93"/>
      <c r="F29" s="330"/>
      <c r="G29" s="132"/>
      <c r="H29"/>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row>
    <row r="30" spans="1:62" s="161" customFormat="1" ht="17.100000000000001" customHeight="1">
      <c r="A30" s="66" t="s">
        <v>478</v>
      </c>
      <c r="B30" s="88" t="s">
        <v>433</v>
      </c>
      <c r="C30" s="89" t="s">
        <v>479</v>
      </c>
      <c r="D30" s="68" t="s">
        <v>11</v>
      </c>
      <c r="E30" s="93">
        <v>1</v>
      </c>
      <c r="F30" s="330"/>
      <c r="G30" s="91">
        <f>F30*E30</f>
        <v>0</v>
      </c>
      <c r="H30"/>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row>
    <row r="31" spans="1:62" s="161" customFormat="1" ht="17.100000000000001" customHeight="1">
      <c r="A31" s="66"/>
      <c r="B31" s="88"/>
      <c r="C31" s="89"/>
      <c r="D31" s="68"/>
      <c r="E31" s="93"/>
      <c r="F31" s="330"/>
      <c r="G31" s="132"/>
      <c r="H31"/>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row>
    <row r="32" spans="1:62" s="161" customFormat="1" ht="17.100000000000001" customHeight="1">
      <c r="A32" s="94" t="s">
        <v>480</v>
      </c>
      <c r="B32" s="95"/>
      <c r="C32" s="96" t="s">
        <v>157</v>
      </c>
      <c r="D32" s="97"/>
      <c r="E32" s="98"/>
      <c r="F32" s="331"/>
      <c r="G32" s="138"/>
      <c r="H3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row>
    <row r="33" spans="1:62" s="161" customFormat="1" ht="17.100000000000001" customHeight="1">
      <c r="A33" s="66"/>
      <c r="B33" s="88"/>
      <c r="C33" s="89"/>
      <c r="D33" s="68"/>
      <c r="E33" s="69"/>
      <c r="F33" s="330"/>
      <c r="G33" s="132"/>
      <c r="H33"/>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1:62" s="161" customFormat="1" ht="17.100000000000001" customHeight="1">
      <c r="A34" s="66"/>
      <c r="B34" s="88" t="s">
        <v>433</v>
      </c>
      <c r="C34" s="119" t="s">
        <v>158</v>
      </c>
      <c r="D34" s="68" t="s">
        <v>11</v>
      </c>
      <c r="E34" s="93">
        <v>1</v>
      </c>
      <c r="F34" s="330"/>
      <c r="G34" s="91">
        <f>F34*E34</f>
        <v>0</v>
      </c>
      <c r="H34"/>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1:62" s="161" customFormat="1" ht="17.100000000000001" customHeight="1">
      <c r="A35" s="66" t="s">
        <v>481</v>
      </c>
      <c r="B35" s="88"/>
      <c r="C35" s="89" t="s">
        <v>159</v>
      </c>
      <c r="D35" s="68"/>
      <c r="E35" s="93"/>
      <c r="F35" s="330"/>
      <c r="G35" s="132"/>
      <c r="H3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row>
    <row r="36" spans="1:62" s="161" customFormat="1" ht="17.100000000000001" customHeight="1">
      <c r="A36" s="66" t="s">
        <v>482</v>
      </c>
      <c r="B36" s="88"/>
      <c r="C36" s="89" t="s">
        <v>160</v>
      </c>
      <c r="D36" s="68"/>
      <c r="E36" s="93"/>
      <c r="F36" s="330"/>
      <c r="G36" s="132"/>
      <c r="H36"/>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row>
    <row r="37" spans="1:62" s="161" customFormat="1" ht="17.100000000000001" customHeight="1">
      <c r="A37" s="66" t="s">
        <v>483</v>
      </c>
      <c r="B37" s="88"/>
      <c r="C37" s="89" t="s">
        <v>161</v>
      </c>
      <c r="D37" s="68"/>
      <c r="E37" s="93"/>
      <c r="F37" s="330"/>
      <c r="G37" s="132"/>
      <c r="H37"/>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row>
    <row r="38" spans="1:62" s="161" customFormat="1" ht="17.100000000000001" customHeight="1">
      <c r="A38" s="66" t="s">
        <v>484</v>
      </c>
      <c r="B38" s="88"/>
      <c r="C38" s="89" t="s">
        <v>162</v>
      </c>
      <c r="D38" s="68"/>
      <c r="E38" s="93"/>
      <c r="F38" s="330"/>
      <c r="G38" s="132"/>
      <c r="H38"/>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s="161" customFormat="1" ht="17.100000000000001" customHeight="1">
      <c r="A39" s="66" t="s">
        <v>485</v>
      </c>
      <c r="B39" s="88"/>
      <c r="C39" s="89" t="s">
        <v>163</v>
      </c>
      <c r="D39" s="68"/>
      <c r="E39" s="93"/>
      <c r="F39" s="330"/>
      <c r="G39" s="132"/>
      <c r="H39"/>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row>
    <row r="40" spans="1:62" s="161" customFormat="1" ht="17.100000000000001" customHeight="1">
      <c r="A40" s="66" t="s">
        <v>486</v>
      </c>
      <c r="B40" s="88"/>
      <c r="C40" s="89" t="s">
        <v>164</v>
      </c>
      <c r="D40" s="68"/>
      <c r="E40" s="93"/>
      <c r="F40" s="330"/>
      <c r="G40" s="132"/>
      <c r="H40"/>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row>
    <row r="41" spans="1:62" s="161" customFormat="1" ht="17.100000000000001" customHeight="1">
      <c r="A41" s="66" t="s">
        <v>487</v>
      </c>
      <c r="B41" s="88"/>
      <c r="C41" s="89" t="s">
        <v>488</v>
      </c>
      <c r="D41" s="68"/>
      <c r="E41" s="93"/>
      <c r="F41" s="330"/>
      <c r="G41" s="132"/>
      <c r="H41"/>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62" s="161" customFormat="1" ht="17.100000000000001" customHeight="1">
      <c r="A42" s="66" t="s">
        <v>489</v>
      </c>
      <c r="B42" s="88"/>
      <c r="C42" s="89" t="s">
        <v>165</v>
      </c>
      <c r="D42" s="68"/>
      <c r="E42" s="93"/>
      <c r="F42" s="330"/>
      <c r="G42" s="132"/>
      <c r="H4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row>
    <row r="43" spans="1:62" s="161" customFormat="1" ht="17.100000000000001" customHeight="1">
      <c r="A43" s="66" t="s">
        <v>490</v>
      </c>
      <c r="B43" s="105"/>
      <c r="C43" s="106" t="s">
        <v>491</v>
      </c>
      <c r="D43" s="73"/>
      <c r="E43" s="141"/>
      <c r="F43" s="337"/>
      <c r="G43" s="140"/>
      <c r="H43"/>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row>
    <row r="44" spans="1:62" s="161" customFormat="1" ht="17.100000000000001" customHeight="1">
      <c r="A44" s="251"/>
      <c r="B44" s="105"/>
      <c r="C44" s="252"/>
      <c r="D44" s="73"/>
      <c r="E44" s="141"/>
      <c r="F44" s="337"/>
      <c r="G44" s="140"/>
      <c r="H44"/>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2" s="161" customFormat="1" ht="17.100000000000001" customHeight="1">
      <c r="A45" s="94" t="s">
        <v>492</v>
      </c>
      <c r="B45" s="95"/>
      <c r="C45" s="96" t="s">
        <v>166</v>
      </c>
      <c r="D45" s="97"/>
      <c r="E45" s="98"/>
      <c r="F45" s="334"/>
      <c r="G45" s="99"/>
      <c r="H4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row>
    <row r="46" spans="1:62" s="161" customFormat="1" ht="17.100000000000001" customHeight="1">
      <c r="A46" s="66"/>
      <c r="B46" s="88"/>
      <c r="C46" s="89"/>
      <c r="D46" s="68"/>
      <c r="E46" s="93"/>
      <c r="F46" s="335"/>
      <c r="G46" s="91"/>
      <c r="H4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row>
    <row r="47" spans="1:62" s="161" customFormat="1" ht="28.5">
      <c r="A47" s="66" t="s">
        <v>493</v>
      </c>
      <c r="B47" s="88" t="s">
        <v>433</v>
      </c>
      <c r="C47" s="135" t="s">
        <v>494</v>
      </c>
      <c r="D47" s="68" t="s">
        <v>11</v>
      </c>
      <c r="E47" s="93">
        <v>1</v>
      </c>
      <c r="F47" s="330"/>
      <c r="G47" s="91">
        <f>F47*E47</f>
        <v>0</v>
      </c>
      <c r="H47"/>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row>
    <row r="48" spans="1:62" s="161" customFormat="1" ht="17.100000000000001" customHeight="1">
      <c r="A48" s="66"/>
      <c r="B48" s="88"/>
      <c r="C48" s="119"/>
      <c r="D48" s="68"/>
      <c r="E48" s="69"/>
      <c r="F48" s="330"/>
      <c r="G48" s="132"/>
      <c r="H48"/>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row>
    <row r="49" spans="1:62" s="161" customFormat="1" ht="17.100000000000001" customHeight="1">
      <c r="A49" s="66"/>
      <c r="B49" s="88"/>
      <c r="C49" s="119"/>
      <c r="D49" s="68"/>
      <c r="E49" s="69"/>
      <c r="F49" s="330"/>
      <c r="G49" s="132"/>
      <c r="H49"/>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row>
    <row r="50" spans="1:62" s="161" customFormat="1" ht="17.100000000000001" customHeight="1">
      <c r="A50" s="66"/>
      <c r="B50" s="88"/>
      <c r="C50" s="119"/>
      <c r="D50" s="68"/>
      <c r="E50" s="69"/>
      <c r="F50" s="330"/>
      <c r="G50" s="132"/>
      <c r="H50"/>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row>
    <row r="51" spans="1:62" s="161" customFormat="1" ht="17.100000000000001" customHeight="1">
      <c r="A51" s="66"/>
      <c r="B51" s="88"/>
      <c r="C51" s="119"/>
      <c r="D51" s="68"/>
      <c r="E51" s="69"/>
      <c r="F51" s="330"/>
      <c r="G51" s="132"/>
      <c r="H51"/>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row>
    <row r="52" spans="1:62" s="161" customFormat="1" ht="17.100000000000001" customHeight="1">
      <c r="A52" s="66"/>
      <c r="B52" s="88"/>
      <c r="C52" s="119"/>
      <c r="D52" s="68"/>
      <c r="E52" s="69"/>
      <c r="F52" s="330"/>
      <c r="G52" s="132"/>
      <c r="H5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row>
    <row r="53" spans="1:62" s="161" customFormat="1" ht="17.100000000000001" customHeight="1">
      <c r="A53" s="66"/>
      <c r="B53" s="88"/>
      <c r="C53" s="119"/>
      <c r="D53" s="68"/>
      <c r="E53" s="69"/>
      <c r="F53" s="330"/>
      <c r="G53" s="132"/>
      <c r="H53"/>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row>
    <row r="54" spans="1:62" s="161" customFormat="1" ht="17.100000000000001" customHeight="1">
      <c r="A54" s="66"/>
      <c r="B54" s="88"/>
      <c r="C54" s="119"/>
      <c r="D54" s="68"/>
      <c r="E54" s="69"/>
      <c r="F54" s="330"/>
      <c r="G54" s="132"/>
      <c r="H54"/>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row>
    <row r="55" spans="1:62" s="161" customFormat="1" ht="17.100000000000001" customHeight="1">
      <c r="A55" s="66"/>
      <c r="B55" s="88"/>
      <c r="C55" s="119"/>
      <c r="D55" s="68"/>
      <c r="E55" s="69"/>
      <c r="F55" s="330"/>
      <c r="G55" s="132"/>
      <c r="H55"/>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row>
    <row r="56" spans="1:62" s="161" customFormat="1" ht="17.100000000000001" customHeight="1">
      <c r="A56" s="66"/>
      <c r="B56" s="88"/>
      <c r="C56" s="119"/>
      <c r="D56" s="68"/>
      <c r="E56" s="69"/>
      <c r="F56" s="330"/>
      <c r="G56" s="132"/>
      <c r="H5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row>
    <row r="57" spans="1:62" s="161" customFormat="1" ht="17.100000000000001" customHeight="1">
      <c r="A57" s="66"/>
      <c r="B57" s="88"/>
      <c r="C57" s="119"/>
      <c r="D57" s="68"/>
      <c r="E57" s="69"/>
      <c r="F57" s="330"/>
      <c r="G57" s="132"/>
      <c r="H5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row>
    <row r="58" spans="1:62" s="161" customFormat="1" ht="17.100000000000001" customHeight="1">
      <c r="A58" s="251"/>
      <c r="B58" s="105"/>
      <c r="C58" s="106"/>
      <c r="D58" s="73"/>
      <c r="E58" s="141"/>
      <c r="F58" s="337"/>
      <c r="G58" s="140"/>
      <c r="H5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row>
    <row r="59" spans="1:62" s="161" customFormat="1" ht="17.100000000000001" customHeight="1">
      <c r="A59" s="251"/>
      <c r="B59" s="105"/>
      <c r="C59" s="106"/>
      <c r="D59" s="73"/>
      <c r="E59" s="141"/>
      <c r="F59" s="337"/>
      <c r="G59" s="140"/>
      <c r="H5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row>
    <row r="60" spans="1:62" ht="15" thickBot="1">
      <c r="A60" s="104"/>
      <c r="B60" s="105"/>
      <c r="C60" s="106"/>
      <c r="D60" s="107"/>
      <c r="E60" s="108"/>
      <c r="F60" s="336"/>
      <c r="G60" s="109"/>
    </row>
    <row r="61" spans="1:62" ht="18.75" thickBot="1">
      <c r="A61" s="477" t="str">
        <f>+_xlfn.SINGLE(OHS.1!C7)&amp;" total carried to summary page"</f>
        <v>Schedule 2 total carried to summary page</v>
      </c>
      <c r="B61" s="478"/>
      <c r="C61" s="478"/>
      <c r="D61" s="478"/>
      <c r="E61" s="478"/>
      <c r="F61" s="478"/>
      <c r="G61" s="110">
        <f>SUM(G10:G60)</f>
        <v>0</v>
      </c>
    </row>
    <row r="62" spans="1:62" ht="13.5" thickBot="1">
      <c r="A62" s="111"/>
      <c r="B62" s="111"/>
      <c r="C62" s="111"/>
      <c r="D62" s="111"/>
      <c r="E62" s="112"/>
      <c r="F62" s="111"/>
      <c r="G62" s="111"/>
    </row>
    <row r="63" spans="1:62" ht="18.75" thickBot="1">
      <c r="A63" s="466">
        <f>+OHS.2!A59:G59+1</f>
        <v>5</v>
      </c>
      <c r="B63" s="467"/>
      <c r="C63" s="467"/>
      <c r="D63" s="467"/>
      <c r="E63" s="467"/>
      <c r="F63" s="467"/>
      <c r="G63" s="468"/>
    </row>
    <row r="64" spans="1:62" ht="15">
      <c r="A64" s="240"/>
      <c r="B64" s="240"/>
      <c r="C64" s="240"/>
      <c r="D64" s="240"/>
      <c r="E64" s="240"/>
      <c r="F64" s="240"/>
      <c r="G64" s="240"/>
    </row>
    <row r="65" spans="1:7" ht="15">
      <c r="A65" s="178"/>
      <c r="B65" s="178"/>
      <c r="C65" s="178"/>
      <c r="D65" s="178"/>
      <c r="E65" s="178"/>
      <c r="F65" s="178"/>
      <c r="G65" s="178"/>
    </row>
    <row r="66" spans="1:7" ht="15">
      <c r="A66" s="178"/>
      <c r="B66" s="178"/>
      <c r="C66" s="178"/>
      <c r="D66" s="178"/>
      <c r="E66" s="178"/>
      <c r="F66" s="178"/>
      <c r="G66" s="178"/>
    </row>
    <row r="67" spans="1:7" ht="15">
      <c r="A67" s="178"/>
      <c r="B67" s="178"/>
      <c r="C67" s="178"/>
      <c r="D67" s="178"/>
      <c r="E67" s="178"/>
      <c r="F67" s="178"/>
      <c r="G67" s="178"/>
    </row>
  </sheetData>
  <sheetProtection algorithmName="SHA-512" hashValue="PYFqBgmrHAgmu+JFyrTZiYCuz7WlZ37ldACG/k0QIGqFjghPgWSE9rd2vsAaCVK9roLBmBHB2DXHzYlQAfatRg==" saltValue="wAAOdQolHT0LyB7s81M+EA==" spinCount="100000" sheet="1" objects="1" scenarios="1"/>
  <mergeCells count="5">
    <mergeCell ref="C5:C6"/>
    <mergeCell ref="D5:D6"/>
    <mergeCell ref="F5:F6"/>
    <mergeCell ref="A61:F61"/>
    <mergeCell ref="A63:G63"/>
  </mergeCells>
  <phoneticPr fontId="72" type="noConversion"/>
  <pageMargins left="0.59055118110236227" right="0" top="0.39370078740157483" bottom="0" header="0" footer="0"/>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84" zoomScaleNormal="100" zoomScaleSheetLayoutView="84" workbookViewId="0">
      <selection activeCell="K8" sqref="K8:K10"/>
    </sheetView>
  </sheetViews>
  <sheetFormatPr defaultRowHeight="12.75"/>
  <cols>
    <col min="1" max="1" width="9.85546875" bestFit="1" customWidth="1"/>
    <col min="2" max="2" width="73" customWidth="1"/>
    <col min="3" max="3" width="14.85546875" bestFit="1" customWidth="1"/>
    <col min="4" max="4" width="8" bestFit="1" customWidth="1"/>
    <col min="5" max="5" width="14.140625" bestFit="1" customWidth="1"/>
    <col min="6" max="6" width="18" customWidth="1"/>
    <col min="8" max="8" width="13.28515625" bestFit="1" customWidth="1"/>
    <col min="9" max="9" width="14.85546875" customWidth="1"/>
    <col min="10" max="10" width="13.28515625" bestFit="1" customWidth="1"/>
    <col min="11" max="11" width="16.7109375" customWidth="1"/>
    <col min="12" max="12" width="14.85546875" customWidth="1"/>
    <col min="13" max="13" width="13.28515625" bestFit="1" customWidth="1"/>
  </cols>
  <sheetData>
    <row r="1" spans="1:13" ht="20.25">
      <c r="A1" s="45" t="str">
        <f>Cover!A1</f>
        <v>Tender Number: 005/MKLM/2022/2023</v>
      </c>
      <c r="B1" s="34"/>
      <c r="C1" s="34"/>
      <c r="D1" s="142" t="str">
        <f>Cover!G2</f>
        <v>Date:   June 2022</v>
      </c>
      <c r="E1" s="143"/>
      <c r="F1" s="144"/>
    </row>
    <row r="2" spans="1:13" ht="25.5">
      <c r="A2" s="48" t="str">
        <f>Works!A1</f>
        <v>Moses Kotane Local Municipality</v>
      </c>
      <c r="B2" s="35"/>
      <c r="C2" s="35"/>
      <c r="D2" s="145"/>
      <c r="E2" s="146"/>
      <c r="F2" s="147"/>
    </row>
    <row r="3" spans="1:13" ht="15.75" thickBot="1">
      <c r="A3" s="51" t="str">
        <f>Cover!A3</f>
        <v>Upgrading of Madikwe Water Treatment Plant Phase 2 ( Vrede and Seshibitswe)</v>
      </c>
      <c r="B3" s="36"/>
      <c r="C3" s="36"/>
      <c r="D3" s="148"/>
      <c r="E3" s="149"/>
      <c r="F3" s="150"/>
    </row>
    <row r="4" spans="1:13" ht="15.75" thickBot="1">
      <c r="A4" s="44"/>
      <c r="B4" s="44"/>
      <c r="C4" s="44"/>
      <c r="D4" s="43"/>
      <c r="E4" s="152"/>
      <c r="F4" s="152"/>
    </row>
    <row r="5" spans="1:13" ht="13.5">
      <c r="A5" s="297" t="s">
        <v>5</v>
      </c>
      <c r="B5" s="483" t="s">
        <v>6</v>
      </c>
      <c r="C5" s="483" t="s">
        <v>7</v>
      </c>
      <c r="D5" s="484" t="s">
        <v>18</v>
      </c>
      <c r="E5" s="58" t="s">
        <v>8</v>
      </c>
      <c r="F5" s="486" t="s">
        <v>9</v>
      </c>
      <c r="H5" s="242"/>
      <c r="I5" s="242"/>
      <c r="J5" s="242"/>
      <c r="K5" s="242"/>
      <c r="L5" s="242"/>
      <c r="M5" s="242"/>
    </row>
    <row r="6" spans="1:13" ht="14.25" thickBot="1">
      <c r="A6" s="298" t="s">
        <v>12</v>
      </c>
      <c r="B6" s="470"/>
      <c r="C6" s="470"/>
      <c r="D6" s="472"/>
      <c r="E6" s="61" t="s">
        <v>617</v>
      </c>
      <c r="F6" s="487" t="s">
        <v>14</v>
      </c>
      <c r="H6" s="242"/>
      <c r="I6" s="242"/>
      <c r="J6" s="242"/>
      <c r="K6" s="242"/>
      <c r="L6" s="242"/>
      <c r="M6" s="242"/>
    </row>
    <row r="7" spans="1:13" ht="22.5">
      <c r="A7" s="62"/>
      <c r="B7" s="299" t="s">
        <v>35</v>
      </c>
      <c r="C7" s="299"/>
      <c r="D7" s="300"/>
      <c r="E7" s="301"/>
      <c r="F7" s="82"/>
      <c r="H7" s="242"/>
      <c r="I7" s="242"/>
      <c r="J7" s="242"/>
      <c r="K7" s="242"/>
      <c r="L7" s="242"/>
      <c r="M7" s="242"/>
    </row>
    <row r="8" spans="1:13" ht="20.25">
      <c r="A8" s="62"/>
      <c r="B8" s="302" t="s">
        <v>30</v>
      </c>
      <c r="C8" s="302"/>
      <c r="D8" s="300"/>
      <c r="E8" s="301"/>
      <c r="F8" s="82"/>
      <c r="H8" s="242"/>
      <c r="I8" s="242"/>
      <c r="J8" s="242"/>
      <c r="K8" s="242"/>
      <c r="L8" s="242"/>
      <c r="M8" s="242"/>
    </row>
    <row r="9" spans="1:13" ht="18">
      <c r="A9" s="121">
        <v>3</v>
      </c>
      <c r="B9" s="95" t="s">
        <v>719</v>
      </c>
      <c r="C9" s="96"/>
      <c r="D9" s="97"/>
      <c r="E9" s="98"/>
      <c r="F9" s="303"/>
      <c r="G9" s="72"/>
      <c r="H9" s="481"/>
      <c r="I9" s="481"/>
      <c r="J9" s="242"/>
      <c r="K9" s="242"/>
      <c r="L9" s="242"/>
      <c r="M9" s="242"/>
    </row>
    <row r="10" spans="1:13" ht="14.25">
      <c r="A10" s="66"/>
      <c r="B10" s="88"/>
      <c r="C10" s="89"/>
      <c r="D10" s="68"/>
      <c r="E10" s="93"/>
      <c r="F10" s="258"/>
      <c r="G10" s="72"/>
      <c r="H10" s="338"/>
      <c r="I10" s="338"/>
      <c r="J10" s="242"/>
      <c r="K10" s="242"/>
      <c r="L10" s="242"/>
      <c r="M10" s="242"/>
    </row>
    <row r="11" spans="1:13" ht="15">
      <c r="A11" s="66"/>
      <c r="B11" s="88" t="s">
        <v>37</v>
      </c>
      <c r="C11" s="89"/>
      <c r="D11" s="68"/>
      <c r="E11" s="93"/>
      <c r="F11" s="258"/>
      <c r="G11" s="72"/>
      <c r="H11" s="256"/>
      <c r="I11" s="257"/>
      <c r="J11" s="242"/>
      <c r="K11" s="242"/>
      <c r="L11" s="242"/>
      <c r="M11" s="242"/>
    </row>
    <row r="12" spans="1:13" ht="14.25">
      <c r="A12" s="66"/>
      <c r="B12" s="88"/>
      <c r="C12" s="89"/>
      <c r="D12" s="68"/>
      <c r="E12" s="93"/>
      <c r="F12" s="258"/>
      <c r="G12" s="72"/>
      <c r="H12" s="256"/>
      <c r="I12" s="257"/>
      <c r="J12" s="242"/>
      <c r="K12" s="242"/>
      <c r="L12" s="242"/>
      <c r="M12" s="242"/>
    </row>
    <row r="13" spans="1:13" ht="18">
      <c r="A13" s="121" t="s">
        <v>234</v>
      </c>
      <c r="B13" s="95" t="s">
        <v>38</v>
      </c>
      <c r="C13" s="269" t="s">
        <v>11</v>
      </c>
      <c r="D13" s="269">
        <v>1</v>
      </c>
      <c r="E13" s="345"/>
      <c r="F13" s="342">
        <f>E13*D13</f>
        <v>0</v>
      </c>
      <c r="G13" s="72"/>
      <c r="H13" s="263"/>
      <c r="I13" s="264"/>
      <c r="J13" s="242"/>
      <c r="K13" s="242"/>
      <c r="L13" s="242"/>
      <c r="M13" s="242"/>
    </row>
    <row r="14" spans="1:13" ht="14.25">
      <c r="A14" s="66"/>
      <c r="B14" s="88"/>
      <c r="C14" s="268"/>
      <c r="D14" s="68"/>
      <c r="E14" s="346"/>
      <c r="F14" s="343"/>
      <c r="G14" s="72"/>
      <c r="H14" s="263"/>
      <c r="I14" s="264"/>
      <c r="J14" s="242"/>
      <c r="K14" s="242"/>
      <c r="L14" s="242"/>
      <c r="M14" s="242"/>
    </row>
    <row r="15" spans="1:13" ht="14.25">
      <c r="A15" s="66" t="s">
        <v>235</v>
      </c>
      <c r="B15" s="88" t="s">
        <v>39</v>
      </c>
      <c r="C15" s="268"/>
      <c r="D15" s="68">
        <v>1</v>
      </c>
      <c r="E15" s="347"/>
      <c r="F15" s="343">
        <f>E15*D15</f>
        <v>0</v>
      </c>
      <c r="G15" s="72"/>
      <c r="H15" s="256"/>
      <c r="I15" s="256"/>
      <c r="J15" s="242"/>
      <c r="K15" s="242"/>
      <c r="L15" s="242"/>
      <c r="M15" s="242"/>
    </row>
    <row r="16" spans="1:13" ht="14.25">
      <c r="A16" s="66" t="s">
        <v>239</v>
      </c>
      <c r="B16" s="88" t="s">
        <v>40</v>
      </c>
      <c r="C16" s="268"/>
      <c r="D16" s="68">
        <v>1</v>
      </c>
      <c r="E16" s="347"/>
      <c r="F16" s="343">
        <f t="shared" ref="F16:F27" si="0">E16*D16</f>
        <v>0</v>
      </c>
      <c r="G16" s="72"/>
      <c r="H16" s="256"/>
      <c r="I16" s="256"/>
      <c r="J16" s="242"/>
      <c r="K16" s="482"/>
      <c r="L16" s="482"/>
      <c r="M16" s="482"/>
    </row>
    <row r="17" spans="1:13" ht="14.25">
      <c r="A17" s="66" t="s">
        <v>240</v>
      </c>
      <c r="B17" s="88" t="s">
        <v>41</v>
      </c>
      <c r="C17" s="268"/>
      <c r="D17" s="68">
        <v>1</v>
      </c>
      <c r="E17" s="347"/>
      <c r="F17" s="343">
        <f t="shared" si="0"/>
        <v>0</v>
      </c>
      <c r="G17" s="72"/>
      <c r="H17" s="256"/>
      <c r="I17" s="256"/>
      <c r="J17" s="242"/>
      <c r="K17" s="339"/>
      <c r="L17" s="266"/>
      <c r="M17" s="339"/>
    </row>
    <row r="18" spans="1:13" ht="14.25">
      <c r="A18" s="66" t="s">
        <v>241</v>
      </c>
      <c r="B18" s="88" t="s">
        <v>42</v>
      </c>
      <c r="C18" s="268"/>
      <c r="D18" s="68">
        <v>1</v>
      </c>
      <c r="E18" s="347"/>
      <c r="F18" s="343">
        <f t="shared" si="0"/>
        <v>0</v>
      </c>
      <c r="G18" s="72"/>
      <c r="H18" s="256"/>
      <c r="I18" s="256"/>
      <c r="J18" s="242"/>
      <c r="K18" s="157"/>
      <c r="L18" s="265"/>
      <c r="M18" s="267"/>
    </row>
    <row r="19" spans="1:13" ht="14.25">
      <c r="A19" s="66" t="s">
        <v>242</v>
      </c>
      <c r="B19" s="88" t="s">
        <v>43</v>
      </c>
      <c r="C19" s="268"/>
      <c r="D19" s="68">
        <v>1</v>
      </c>
      <c r="E19" s="347"/>
      <c r="F19" s="343">
        <f t="shared" si="0"/>
        <v>0</v>
      </c>
      <c r="G19" s="72"/>
      <c r="H19" s="256"/>
      <c r="I19" s="256"/>
      <c r="J19" s="242"/>
      <c r="K19" s="339"/>
      <c r="L19" s="266"/>
      <c r="M19" s="339"/>
    </row>
    <row r="20" spans="1:13" ht="15.75">
      <c r="A20" s="66" t="s">
        <v>243</v>
      </c>
      <c r="B20" s="88" t="s">
        <v>44</v>
      </c>
      <c r="C20" s="268"/>
      <c r="D20" s="68">
        <v>1</v>
      </c>
      <c r="E20" s="347"/>
      <c r="F20" s="343">
        <f t="shared" si="0"/>
        <v>0</v>
      </c>
      <c r="G20" s="72"/>
      <c r="H20" s="256"/>
      <c r="I20" s="256"/>
      <c r="J20" s="242"/>
      <c r="K20" s="340"/>
      <c r="L20" s="265"/>
      <c r="M20" s="267"/>
    </row>
    <row r="21" spans="1:13" ht="14.25">
      <c r="A21" s="66" t="s">
        <v>244</v>
      </c>
      <c r="B21" s="88" t="s">
        <v>45</v>
      </c>
      <c r="C21" s="268"/>
      <c r="D21" s="68">
        <v>1</v>
      </c>
      <c r="E21" s="347"/>
      <c r="F21" s="343">
        <f t="shared" si="0"/>
        <v>0</v>
      </c>
      <c r="G21" s="72"/>
      <c r="H21" s="256"/>
      <c r="I21" s="256"/>
      <c r="J21" s="242"/>
      <c r="K21" s="242"/>
      <c r="L21" s="242"/>
      <c r="M21" s="242"/>
    </row>
    <row r="22" spans="1:13" ht="14.25">
      <c r="A22" s="66" t="s">
        <v>245</v>
      </c>
      <c r="B22" s="88" t="s">
        <v>46</v>
      </c>
      <c r="C22" s="268"/>
      <c r="D22" s="68">
        <v>1</v>
      </c>
      <c r="E22" s="347"/>
      <c r="F22" s="343">
        <f t="shared" si="0"/>
        <v>0</v>
      </c>
      <c r="G22" s="72"/>
      <c r="H22" s="256"/>
      <c r="I22" s="256"/>
      <c r="J22" s="242"/>
      <c r="K22" s="242"/>
      <c r="L22" s="242"/>
      <c r="M22" s="242"/>
    </row>
    <row r="23" spans="1:13" ht="14.25">
      <c r="A23" s="66" t="s">
        <v>246</v>
      </c>
      <c r="B23" s="88" t="s">
        <v>47</v>
      </c>
      <c r="C23" s="268"/>
      <c r="D23" s="68">
        <v>1</v>
      </c>
      <c r="E23" s="347"/>
      <c r="F23" s="343">
        <f t="shared" si="0"/>
        <v>0</v>
      </c>
      <c r="G23" s="72"/>
      <c r="H23" s="256"/>
      <c r="I23" s="256"/>
      <c r="J23" s="242"/>
      <c r="K23" s="242"/>
      <c r="L23" s="242"/>
      <c r="M23" s="242"/>
    </row>
    <row r="24" spans="1:13" ht="14.25">
      <c r="A24" s="66" t="s">
        <v>247</v>
      </c>
      <c r="B24" s="88" t="s">
        <v>48</v>
      </c>
      <c r="C24" s="268"/>
      <c r="D24" s="68">
        <v>1</v>
      </c>
      <c r="E24" s="347"/>
      <c r="F24" s="343">
        <f t="shared" si="0"/>
        <v>0</v>
      </c>
      <c r="G24" s="72"/>
      <c r="H24" s="256"/>
      <c r="I24" s="256"/>
      <c r="J24" s="242"/>
      <c r="K24" s="242"/>
      <c r="L24" s="242"/>
      <c r="M24" s="242"/>
    </row>
    <row r="25" spans="1:13" ht="14.25">
      <c r="A25" s="66" t="s">
        <v>248</v>
      </c>
      <c r="B25" s="88" t="s">
        <v>49</v>
      </c>
      <c r="C25" s="268"/>
      <c r="D25" s="68">
        <v>1</v>
      </c>
      <c r="E25" s="347"/>
      <c r="F25" s="343">
        <f t="shared" si="0"/>
        <v>0</v>
      </c>
      <c r="G25" s="72"/>
      <c r="H25" s="256"/>
      <c r="I25" s="256"/>
      <c r="J25" s="242"/>
      <c r="K25" s="242"/>
      <c r="L25" s="242"/>
      <c r="M25" s="242"/>
    </row>
    <row r="26" spans="1:13" ht="14.25">
      <c r="A26" s="66" t="s">
        <v>249</v>
      </c>
      <c r="B26" s="88" t="s">
        <v>50</v>
      </c>
      <c r="C26" s="268"/>
      <c r="D26" s="68">
        <v>1</v>
      </c>
      <c r="E26" s="347"/>
      <c r="F26" s="343">
        <f t="shared" si="0"/>
        <v>0</v>
      </c>
      <c r="G26" s="72"/>
      <c r="H26" s="256"/>
      <c r="I26" s="256"/>
      <c r="J26" s="242"/>
      <c r="K26" s="242"/>
      <c r="L26" s="242"/>
      <c r="M26" s="242"/>
    </row>
    <row r="27" spans="1:13" ht="14.25">
      <c r="A27" s="66" t="s">
        <v>250</v>
      </c>
      <c r="B27" s="88" t="s">
        <v>51</v>
      </c>
      <c r="C27" s="268"/>
      <c r="D27" s="68">
        <v>3</v>
      </c>
      <c r="E27" s="347"/>
      <c r="F27" s="343">
        <f t="shared" si="0"/>
        <v>0</v>
      </c>
      <c r="G27" s="72"/>
      <c r="H27" s="256"/>
      <c r="I27" s="257"/>
      <c r="J27" s="242"/>
      <c r="K27" s="242"/>
      <c r="L27" s="242"/>
      <c r="M27" s="242"/>
    </row>
    <row r="28" spans="1:13" ht="14.25">
      <c r="A28" s="66"/>
      <c r="B28" s="88"/>
      <c r="C28" s="268"/>
      <c r="D28" s="68"/>
      <c r="E28" s="346"/>
      <c r="F28" s="343"/>
      <c r="G28" s="72"/>
      <c r="H28" s="256"/>
      <c r="I28" s="257"/>
      <c r="J28" s="242"/>
      <c r="K28" s="242"/>
      <c r="L28" s="242"/>
      <c r="M28" s="242"/>
    </row>
    <row r="29" spans="1:13" ht="18">
      <c r="A29" s="121" t="s">
        <v>498</v>
      </c>
      <c r="B29" s="95" t="s">
        <v>52</v>
      </c>
      <c r="C29" s="269" t="s">
        <v>11</v>
      </c>
      <c r="D29" s="269">
        <v>1</v>
      </c>
      <c r="E29" s="345"/>
      <c r="F29" s="342">
        <f>E29*D29</f>
        <v>0</v>
      </c>
      <c r="G29" s="72"/>
      <c r="H29" s="263"/>
      <c r="I29" s="264"/>
      <c r="J29" s="242"/>
      <c r="K29" s="242"/>
      <c r="L29" s="242"/>
      <c r="M29" s="242"/>
    </row>
    <row r="30" spans="1:13" ht="14.25">
      <c r="A30" s="66"/>
      <c r="B30" s="88"/>
      <c r="C30" s="268"/>
      <c r="D30" s="68"/>
      <c r="E30" s="346"/>
      <c r="F30" s="343"/>
      <c r="G30" s="72"/>
      <c r="H30" s="263"/>
      <c r="I30" s="264"/>
      <c r="J30" s="242"/>
      <c r="K30" s="242"/>
      <c r="L30" s="242"/>
      <c r="M30" s="242"/>
    </row>
    <row r="31" spans="1:13" ht="14.25">
      <c r="A31" s="66" t="s">
        <v>499</v>
      </c>
      <c r="B31" s="88" t="s">
        <v>53</v>
      </c>
      <c r="C31" s="268"/>
      <c r="D31" s="68">
        <v>1</v>
      </c>
      <c r="E31" s="347"/>
      <c r="F31" s="343">
        <f t="shared" ref="F31:F37" si="1">E31*D31</f>
        <v>0</v>
      </c>
      <c r="G31" s="72"/>
      <c r="H31" s="256"/>
      <c r="I31" s="256"/>
      <c r="J31" s="242"/>
      <c r="K31" s="242"/>
      <c r="L31" s="242"/>
      <c r="M31" s="242"/>
    </row>
    <row r="32" spans="1:13" ht="14.25">
      <c r="A32" s="66" t="s">
        <v>500</v>
      </c>
      <c r="B32" s="88" t="s">
        <v>54</v>
      </c>
      <c r="C32" s="268"/>
      <c r="D32" s="68">
        <v>1</v>
      </c>
      <c r="E32" s="347"/>
      <c r="F32" s="343">
        <f t="shared" si="1"/>
        <v>0</v>
      </c>
      <c r="G32" s="72"/>
      <c r="H32" s="256"/>
      <c r="I32" s="256"/>
      <c r="J32" s="242"/>
      <c r="K32" s="242"/>
      <c r="L32" s="242"/>
      <c r="M32" s="242"/>
    </row>
    <row r="33" spans="1:13" ht="14.25">
      <c r="A33" s="66" t="s">
        <v>501</v>
      </c>
      <c r="B33" s="88" t="s">
        <v>55</v>
      </c>
      <c r="C33" s="268"/>
      <c r="D33" s="68">
        <v>1</v>
      </c>
      <c r="E33" s="347"/>
      <c r="F33" s="343">
        <f t="shared" si="1"/>
        <v>0</v>
      </c>
      <c r="G33" s="72"/>
      <c r="H33" s="256"/>
      <c r="I33" s="256"/>
      <c r="J33" s="242"/>
      <c r="K33" s="242"/>
      <c r="L33" s="242"/>
      <c r="M33" s="242"/>
    </row>
    <row r="34" spans="1:13" ht="14.25">
      <c r="A34" s="66" t="s">
        <v>502</v>
      </c>
      <c r="B34" s="88" t="s">
        <v>56</v>
      </c>
      <c r="C34" s="268"/>
      <c r="D34" s="68">
        <v>2</v>
      </c>
      <c r="E34" s="347"/>
      <c r="F34" s="343">
        <f t="shared" si="1"/>
        <v>0</v>
      </c>
      <c r="G34" s="72"/>
      <c r="H34" s="256"/>
      <c r="I34" s="256"/>
      <c r="J34" s="242"/>
      <c r="K34" s="242"/>
      <c r="L34" s="242"/>
      <c r="M34" s="242"/>
    </row>
    <row r="35" spans="1:13" ht="14.25">
      <c r="A35" s="66" t="s">
        <v>503</v>
      </c>
      <c r="B35" s="88" t="s">
        <v>57</v>
      </c>
      <c r="C35" s="268"/>
      <c r="D35" s="68">
        <v>1</v>
      </c>
      <c r="E35" s="347"/>
      <c r="F35" s="343">
        <f t="shared" si="1"/>
        <v>0</v>
      </c>
      <c r="G35" s="72"/>
      <c r="H35" s="256"/>
      <c r="I35" s="256"/>
      <c r="J35" s="242"/>
      <c r="K35" s="242"/>
      <c r="L35" s="242"/>
      <c r="M35" s="242"/>
    </row>
    <row r="36" spans="1:13" ht="14.25">
      <c r="A36" s="66" t="s">
        <v>504</v>
      </c>
      <c r="B36" s="88" t="s">
        <v>58</v>
      </c>
      <c r="C36" s="268"/>
      <c r="D36" s="68">
        <v>2</v>
      </c>
      <c r="E36" s="347"/>
      <c r="F36" s="343">
        <f t="shared" si="1"/>
        <v>0</v>
      </c>
      <c r="G36" s="72"/>
      <c r="H36" s="256"/>
      <c r="I36" s="256"/>
      <c r="J36" s="242"/>
      <c r="K36" s="242"/>
      <c r="L36" s="242"/>
      <c r="M36" s="242"/>
    </row>
    <row r="37" spans="1:13" ht="14.25">
      <c r="A37" s="66" t="s">
        <v>505</v>
      </c>
      <c r="B37" s="88" t="s">
        <v>59</v>
      </c>
      <c r="C37" s="268"/>
      <c r="D37" s="68">
        <v>3</v>
      </c>
      <c r="E37" s="347"/>
      <c r="F37" s="343">
        <f t="shared" si="1"/>
        <v>0</v>
      </c>
      <c r="G37" s="72"/>
      <c r="H37" s="256"/>
      <c r="I37" s="257"/>
      <c r="J37" s="242"/>
      <c r="K37" s="242"/>
      <c r="L37" s="242"/>
      <c r="M37" s="242"/>
    </row>
    <row r="38" spans="1:13" ht="14.25">
      <c r="A38" s="66"/>
      <c r="B38" s="88"/>
      <c r="C38" s="268"/>
      <c r="D38" s="68"/>
      <c r="E38" s="346"/>
      <c r="F38" s="343"/>
      <c r="G38" s="72"/>
      <c r="H38" s="256"/>
      <c r="I38" s="257"/>
      <c r="J38" s="242"/>
      <c r="K38" s="242"/>
      <c r="L38" s="242"/>
      <c r="M38" s="242"/>
    </row>
    <row r="39" spans="1:13" ht="18">
      <c r="A39" s="121" t="s">
        <v>506</v>
      </c>
      <c r="B39" s="95" t="s">
        <v>300</v>
      </c>
      <c r="C39" s="269" t="s">
        <v>11</v>
      </c>
      <c r="D39" s="269">
        <v>1</v>
      </c>
      <c r="E39" s="345"/>
      <c r="F39" s="342">
        <f>E39*D39</f>
        <v>0</v>
      </c>
      <c r="G39" s="72"/>
      <c r="H39" s="263"/>
      <c r="I39" s="264"/>
      <c r="J39" s="242"/>
      <c r="K39" s="242"/>
      <c r="L39" s="242"/>
      <c r="M39" s="242"/>
    </row>
    <row r="40" spans="1:13" ht="14.25">
      <c r="A40" s="66"/>
      <c r="B40" s="88"/>
      <c r="C40" s="268"/>
      <c r="D40" s="68"/>
      <c r="E40" s="346"/>
      <c r="F40" s="343"/>
      <c r="G40" s="72"/>
      <c r="H40" s="263"/>
      <c r="I40" s="264"/>
      <c r="J40" s="242"/>
      <c r="K40" s="242"/>
      <c r="L40" s="242"/>
      <c r="M40" s="242"/>
    </row>
    <row r="41" spans="1:13" ht="14.25">
      <c r="A41" s="66" t="s">
        <v>507</v>
      </c>
      <c r="B41" s="88" t="s">
        <v>60</v>
      </c>
      <c r="C41" s="268"/>
      <c r="D41" s="68">
        <v>1</v>
      </c>
      <c r="E41" s="347"/>
      <c r="F41" s="343">
        <f t="shared" ref="F41:F57" si="2">E41*D41</f>
        <v>0</v>
      </c>
      <c r="G41" s="72"/>
      <c r="H41" s="256"/>
      <c r="I41" s="256"/>
      <c r="J41" s="242"/>
      <c r="K41" s="242"/>
      <c r="L41" s="242"/>
      <c r="M41" s="242"/>
    </row>
    <row r="42" spans="1:13" ht="14.25">
      <c r="A42" s="66" t="s">
        <v>508</v>
      </c>
      <c r="B42" s="88" t="s">
        <v>61</v>
      </c>
      <c r="C42" s="268"/>
      <c r="D42" s="68">
        <v>1</v>
      </c>
      <c r="E42" s="347"/>
      <c r="F42" s="343">
        <f t="shared" si="2"/>
        <v>0</v>
      </c>
      <c r="G42" s="72"/>
      <c r="H42" s="256"/>
      <c r="I42" s="256"/>
      <c r="J42" s="242"/>
      <c r="K42" s="242"/>
      <c r="L42" s="242"/>
      <c r="M42" s="242"/>
    </row>
    <row r="43" spans="1:13" ht="14.25">
      <c r="A43" s="66" t="s">
        <v>509</v>
      </c>
      <c r="B43" s="88" t="s">
        <v>62</v>
      </c>
      <c r="C43" s="268"/>
      <c r="D43" s="68">
        <v>1</v>
      </c>
      <c r="E43" s="347"/>
      <c r="F43" s="343">
        <f t="shared" si="2"/>
        <v>0</v>
      </c>
      <c r="G43" s="72"/>
      <c r="H43" s="256"/>
      <c r="I43" s="256"/>
      <c r="J43" s="242"/>
      <c r="K43" s="242"/>
      <c r="L43" s="242"/>
      <c r="M43" s="242"/>
    </row>
    <row r="44" spans="1:13" ht="14.25">
      <c r="A44" s="66" t="s">
        <v>510</v>
      </c>
      <c r="B44" s="88" t="s">
        <v>63</v>
      </c>
      <c r="C44" s="268"/>
      <c r="D44" s="68">
        <v>1</v>
      </c>
      <c r="E44" s="347"/>
      <c r="F44" s="343">
        <f t="shared" si="2"/>
        <v>0</v>
      </c>
      <c r="G44" s="72"/>
      <c r="H44" s="256"/>
      <c r="I44" s="256"/>
      <c r="J44" s="242"/>
      <c r="K44" s="242"/>
      <c r="L44" s="242"/>
      <c r="M44" s="242"/>
    </row>
    <row r="45" spans="1:13" ht="14.25">
      <c r="A45" s="66" t="s">
        <v>511</v>
      </c>
      <c r="B45" s="88" t="s">
        <v>64</v>
      </c>
      <c r="C45" s="268"/>
      <c r="D45" s="68">
        <v>1</v>
      </c>
      <c r="E45" s="347"/>
      <c r="F45" s="343">
        <f t="shared" si="2"/>
        <v>0</v>
      </c>
      <c r="G45" s="72"/>
      <c r="H45" s="256"/>
      <c r="I45" s="256"/>
      <c r="J45" s="242"/>
      <c r="K45" s="242"/>
      <c r="L45" s="242"/>
      <c r="M45" s="242"/>
    </row>
    <row r="46" spans="1:13" ht="14.25">
      <c r="A46" s="66" t="s">
        <v>512</v>
      </c>
      <c r="B46" s="88" t="s">
        <v>57</v>
      </c>
      <c r="C46" s="268"/>
      <c r="D46" s="68">
        <v>1</v>
      </c>
      <c r="E46" s="347"/>
      <c r="F46" s="343">
        <f t="shared" si="2"/>
        <v>0</v>
      </c>
      <c r="G46" s="72"/>
      <c r="H46" s="256"/>
      <c r="I46" s="256"/>
      <c r="J46" s="242"/>
      <c r="K46" s="242"/>
      <c r="L46" s="242"/>
      <c r="M46" s="242"/>
    </row>
    <row r="47" spans="1:13" ht="14.25">
      <c r="A47" s="66" t="s">
        <v>513</v>
      </c>
      <c r="B47" s="88" t="s">
        <v>65</v>
      </c>
      <c r="C47" s="268"/>
      <c r="D47" s="68">
        <v>1</v>
      </c>
      <c r="E47" s="347"/>
      <c r="F47" s="343">
        <f t="shared" si="2"/>
        <v>0</v>
      </c>
      <c r="G47" s="72"/>
      <c r="H47" s="256"/>
      <c r="I47" s="256"/>
      <c r="J47" s="242"/>
      <c r="K47" s="242"/>
      <c r="L47" s="242"/>
      <c r="M47" s="242"/>
    </row>
    <row r="48" spans="1:13" ht="14.25">
      <c r="A48" s="66" t="s">
        <v>514</v>
      </c>
      <c r="B48" s="88" t="s">
        <v>66</v>
      </c>
      <c r="C48" s="268"/>
      <c r="D48" s="68">
        <v>1</v>
      </c>
      <c r="E48" s="347"/>
      <c r="F48" s="343">
        <f t="shared" si="2"/>
        <v>0</v>
      </c>
      <c r="G48" s="72"/>
      <c r="H48" s="256"/>
      <c r="I48" s="256"/>
      <c r="J48" s="242"/>
      <c r="K48" s="242"/>
      <c r="L48" s="242"/>
      <c r="M48" s="242"/>
    </row>
    <row r="49" spans="1:13" ht="14.25">
      <c r="A49" s="66" t="s">
        <v>515</v>
      </c>
      <c r="B49" s="88" t="s">
        <v>67</v>
      </c>
      <c r="C49" s="268"/>
      <c r="D49" s="68">
        <v>1</v>
      </c>
      <c r="E49" s="347"/>
      <c r="F49" s="343">
        <f t="shared" si="2"/>
        <v>0</v>
      </c>
      <c r="G49" s="72"/>
      <c r="H49" s="256"/>
      <c r="I49" s="256"/>
      <c r="J49" s="242"/>
      <c r="K49" s="242"/>
      <c r="L49" s="242"/>
      <c r="M49" s="242"/>
    </row>
    <row r="50" spans="1:13" ht="14.25">
      <c r="A50" s="66" t="s">
        <v>516</v>
      </c>
      <c r="B50" s="88" t="s">
        <v>68</v>
      </c>
      <c r="C50" s="268"/>
      <c r="D50" s="68">
        <v>1</v>
      </c>
      <c r="E50" s="347"/>
      <c r="F50" s="343">
        <f t="shared" si="2"/>
        <v>0</v>
      </c>
      <c r="G50" s="72"/>
      <c r="H50" s="256"/>
      <c r="I50" s="256"/>
      <c r="J50" s="242"/>
      <c r="K50" s="242"/>
      <c r="L50" s="242"/>
      <c r="M50" s="242"/>
    </row>
    <row r="51" spans="1:13" ht="14.25">
      <c r="A51" s="66" t="s">
        <v>517</v>
      </c>
      <c r="B51" s="88" t="s">
        <v>69</v>
      </c>
      <c r="C51" s="268"/>
      <c r="D51" s="68">
        <v>1</v>
      </c>
      <c r="E51" s="347"/>
      <c r="F51" s="343">
        <f t="shared" si="2"/>
        <v>0</v>
      </c>
      <c r="G51" s="72"/>
      <c r="H51" s="256"/>
      <c r="I51" s="256"/>
      <c r="J51" s="242"/>
      <c r="K51" s="242"/>
      <c r="L51" s="242"/>
      <c r="M51" s="242"/>
    </row>
    <row r="52" spans="1:13" ht="14.25">
      <c r="A52" s="66" t="s">
        <v>518</v>
      </c>
      <c r="B52" s="88" t="s">
        <v>70</v>
      </c>
      <c r="C52" s="268"/>
      <c r="D52" s="68">
        <v>1</v>
      </c>
      <c r="E52" s="347"/>
      <c r="F52" s="343">
        <f t="shared" si="2"/>
        <v>0</v>
      </c>
      <c r="G52" s="72"/>
      <c r="H52" s="256"/>
      <c r="I52" s="256"/>
      <c r="J52" s="242"/>
      <c r="K52" s="242"/>
      <c r="L52" s="242"/>
      <c r="M52" s="242"/>
    </row>
    <row r="53" spans="1:13" ht="14.25">
      <c r="A53" s="66" t="s">
        <v>519</v>
      </c>
      <c r="B53" s="88" t="s">
        <v>59</v>
      </c>
      <c r="C53" s="268"/>
      <c r="D53" s="68">
        <v>1</v>
      </c>
      <c r="E53" s="347"/>
      <c r="F53" s="343">
        <f t="shared" si="2"/>
        <v>0</v>
      </c>
      <c r="G53" s="72"/>
      <c r="H53" s="256"/>
      <c r="I53" s="256"/>
      <c r="J53" s="242"/>
      <c r="K53" s="242"/>
      <c r="L53" s="242"/>
      <c r="M53" s="242"/>
    </row>
    <row r="54" spans="1:13" ht="14.25">
      <c r="A54" s="66" t="s">
        <v>520</v>
      </c>
      <c r="B54" s="88" t="s">
        <v>71</v>
      </c>
      <c r="C54" s="268"/>
      <c r="D54" s="68">
        <v>1</v>
      </c>
      <c r="E54" s="347"/>
      <c r="F54" s="343">
        <f t="shared" si="2"/>
        <v>0</v>
      </c>
      <c r="G54" s="72"/>
      <c r="H54" s="256"/>
      <c r="I54" s="256"/>
      <c r="J54" s="242"/>
      <c r="K54" s="242"/>
      <c r="L54" s="242"/>
      <c r="M54" s="242"/>
    </row>
    <row r="55" spans="1:13" ht="14.25">
      <c r="A55" s="66" t="s">
        <v>521</v>
      </c>
      <c r="B55" s="88" t="s">
        <v>72</v>
      </c>
      <c r="C55" s="268"/>
      <c r="D55" s="68">
        <v>4</v>
      </c>
      <c r="E55" s="347"/>
      <c r="F55" s="343">
        <f t="shared" si="2"/>
        <v>0</v>
      </c>
      <c r="G55" s="72"/>
      <c r="H55" s="256"/>
      <c r="I55" s="256"/>
      <c r="J55" s="242"/>
      <c r="K55" s="242"/>
      <c r="L55" s="242"/>
      <c r="M55" s="242"/>
    </row>
    <row r="56" spans="1:13" ht="14.25">
      <c r="A56" s="66" t="s">
        <v>522</v>
      </c>
      <c r="B56" s="88" t="s">
        <v>73</v>
      </c>
      <c r="C56" s="268"/>
      <c r="D56" s="68">
        <v>1</v>
      </c>
      <c r="E56" s="347"/>
      <c r="F56" s="343">
        <f t="shared" si="2"/>
        <v>0</v>
      </c>
      <c r="G56" s="72"/>
      <c r="H56" s="256"/>
      <c r="I56" s="256"/>
      <c r="J56" s="242"/>
      <c r="K56" s="242"/>
      <c r="L56" s="242"/>
      <c r="M56" s="242"/>
    </row>
    <row r="57" spans="1:13" ht="14.25">
      <c r="A57" s="66" t="s">
        <v>523</v>
      </c>
      <c r="B57" s="88" t="s">
        <v>74</v>
      </c>
      <c r="C57" s="268"/>
      <c r="D57" s="68">
        <v>1</v>
      </c>
      <c r="E57" s="347"/>
      <c r="F57" s="343">
        <f t="shared" si="2"/>
        <v>0</v>
      </c>
      <c r="G57" s="72"/>
      <c r="H57" s="256"/>
      <c r="I57" s="257"/>
      <c r="J57" s="242"/>
      <c r="K57" s="242"/>
      <c r="L57" s="242"/>
      <c r="M57" s="242"/>
    </row>
    <row r="58" spans="1:13" ht="14.25">
      <c r="A58" s="66"/>
      <c r="B58" s="88"/>
      <c r="C58" s="268"/>
      <c r="D58" s="68"/>
      <c r="E58" s="346"/>
      <c r="F58" s="343"/>
      <c r="G58" s="72"/>
      <c r="H58" s="256"/>
      <c r="I58" s="257"/>
      <c r="J58" s="242"/>
      <c r="K58" s="242"/>
      <c r="L58" s="242"/>
      <c r="M58" s="242"/>
    </row>
    <row r="59" spans="1:13" ht="18">
      <c r="A59" s="121" t="s">
        <v>524</v>
      </c>
      <c r="B59" s="95" t="s">
        <v>75</v>
      </c>
      <c r="C59" s="269" t="s">
        <v>11</v>
      </c>
      <c r="D59" s="269">
        <v>3</v>
      </c>
      <c r="E59" s="345"/>
      <c r="F59" s="342">
        <f>E59*D59</f>
        <v>0</v>
      </c>
      <c r="G59" s="72"/>
      <c r="H59" s="263"/>
      <c r="I59" s="264"/>
      <c r="J59" s="242"/>
      <c r="K59" s="242"/>
      <c r="L59" s="242"/>
      <c r="M59" s="242"/>
    </row>
    <row r="60" spans="1:13" ht="14.25">
      <c r="A60" s="66"/>
      <c r="B60" s="88"/>
      <c r="C60" s="268"/>
      <c r="D60" s="68"/>
      <c r="E60" s="346"/>
      <c r="F60" s="343"/>
      <c r="G60" s="72"/>
      <c r="H60" s="263"/>
      <c r="I60" s="264"/>
      <c r="J60" s="242"/>
      <c r="K60" s="242"/>
      <c r="L60" s="242"/>
      <c r="M60" s="242"/>
    </row>
    <row r="61" spans="1:13" ht="14.25">
      <c r="A61" s="66" t="s">
        <v>525</v>
      </c>
      <c r="B61" s="88" t="s">
        <v>76</v>
      </c>
      <c r="C61" s="268"/>
      <c r="D61" s="68">
        <v>3</v>
      </c>
      <c r="E61" s="347"/>
      <c r="F61" s="343">
        <f t="shared" ref="F61:F68" si="3">E61*D61</f>
        <v>0</v>
      </c>
      <c r="G61" s="72"/>
      <c r="H61" s="256"/>
      <c r="I61" s="256"/>
      <c r="J61" s="242"/>
      <c r="K61" s="242"/>
      <c r="L61" s="242"/>
      <c r="M61" s="242"/>
    </row>
    <row r="62" spans="1:13" ht="14.25">
      <c r="A62" s="66" t="s">
        <v>526</v>
      </c>
      <c r="B62" s="88" t="s">
        <v>77</v>
      </c>
      <c r="C62" s="268"/>
      <c r="D62" s="68">
        <v>3</v>
      </c>
      <c r="E62" s="347"/>
      <c r="F62" s="343">
        <f t="shared" si="3"/>
        <v>0</v>
      </c>
      <c r="G62" s="72"/>
      <c r="H62" s="256"/>
      <c r="I62" s="256"/>
      <c r="J62" s="242"/>
      <c r="K62" s="242"/>
      <c r="L62" s="242"/>
      <c r="M62" s="242"/>
    </row>
    <row r="63" spans="1:13" ht="14.25">
      <c r="A63" s="66" t="s">
        <v>527</v>
      </c>
      <c r="B63" s="88" t="s">
        <v>78</v>
      </c>
      <c r="C63" s="268"/>
      <c r="D63" s="68">
        <v>3</v>
      </c>
      <c r="E63" s="347"/>
      <c r="F63" s="343">
        <f t="shared" si="3"/>
        <v>0</v>
      </c>
      <c r="G63" s="72"/>
      <c r="H63" s="256"/>
      <c r="I63" s="256"/>
      <c r="J63" s="242"/>
      <c r="K63" s="242"/>
      <c r="L63" s="242"/>
      <c r="M63" s="242"/>
    </row>
    <row r="64" spans="1:13" ht="14.25">
      <c r="A64" s="66" t="s">
        <v>528</v>
      </c>
      <c r="B64" s="88" t="s">
        <v>57</v>
      </c>
      <c r="C64" s="268"/>
      <c r="D64" s="68">
        <v>3</v>
      </c>
      <c r="E64" s="347"/>
      <c r="F64" s="343">
        <f t="shared" si="3"/>
        <v>0</v>
      </c>
      <c r="G64" s="72"/>
      <c r="H64" s="256"/>
      <c r="I64" s="256"/>
      <c r="J64" s="242"/>
      <c r="K64" s="242"/>
      <c r="L64" s="242"/>
      <c r="M64" s="242"/>
    </row>
    <row r="65" spans="1:13" ht="14.25">
      <c r="A65" s="66" t="s">
        <v>529</v>
      </c>
      <c r="B65" s="88" t="s">
        <v>65</v>
      </c>
      <c r="C65" s="268"/>
      <c r="D65" s="68">
        <v>4</v>
      </c>
      <c r="E65" s="347"/>
      <c r="F65" s="343">
        <f t="shared" si="3"/>
        <v>0</v>
      </c>
      <c r="G65" s="72"/>
      <c r="H65" s="256"/>
      <c r="I65" s="256"/>
      <c r="J65" s="242"/>
      <c r="K65" s="242"/>
      <c r="L65" s="242"/>
      <c r="M65" s="242"/>
    </row>
    <row r="66" spans="1:13" ht="14.25">
      <c r="A66" s="66" t="s">
        <v>530</v>
      </c>
      <c r="B66" s="88" t="s">
        <v>66</v>
      </c>
      <c r="C66" s="268"/>
      <c r="D66" s="68">
        <v>3</v>
      </c>
      <c r="E66" s="347"/>
      <c r="F66" s="343">
        <f t="shared" si="3"/>
        <v>0</v>
      </c>
      <c r="G66" s="72"/>
      <c r="H66" s="256"/>
      <c r="I66" s="256"/>
      <c r="J66" s="242"/>
      <c r="K66" s="242"/>
      <c r="L66" s="242"/>
      <c r="M66" s="242"/>
    </row>
    <row r="67" spans="1:13" ht="14.25">
      <c r="A67" s="66" t="s">
        <v>531</v>
      </c>
      <c r="B67" s="88" t="s">
        <v>67</v>
      </c>
      <c r="C67" s="268"/>
      <c r="D67" s="68">
        <v>3</v>
      </c>
      <c r="E67" s="347"/>
      <c r="F67" s="343">
        <f t="shared" si="3"/>
        <v>0</v>
      </c>
      <c r="G67" s="72"/>
      <c r="H67" s="256"/>
      <c r="I67" s="256"/>
      <c r="J67" s="242"/>
      <c r="K67" s="242"/>
      <c r="L67" s="242"/>
      <c r="M67" s="242"/>
    </row>
    <row r="68" spans="1:13" ht="14.25">
      <c r="A68" s="66" t="s">
        <v>532</v>
      </c>
      <c r="B68" s="88" t="s">
        <v>68</v>
      </c>
      <c r="C68" s="268"/>
      <c r="D68" s="68">
        <v>15</v>
      </c>
      <c r="E68" s="347"/>
      <c r="F68" s="343">
        <f t="shared" si="3"/>
        <v>0</v>
      </c>
      <c r="G68" s="72"/>
      <c r="H68" s="256"/>
      <c r="I68" s="256"/>
      <c r="J68" s="242"/>
      <c r="K68" s="242"/>
      <c r="L68" s="242"/>
      <c r="M68" s="242"/>
    </row>
    <row r="69" spans="1:13" ht="14.25">
      <c r="A69" s="66"/>
      <c r="B69" s="88"/>
      <c r="C69" s="268"/>
      <c r="D69" s="68"/>
      <c r="E69" s="346"/>
      <c r="F69" s="258"/>
      <c r="G69" s="72"/>
      <c r="H69" s="256"/>
      <c r="I69" s="256"/>
      <c r="J69" s="242"/>
      <c r="K69" s="242"/>
      <c r="L69" s="242"/>
      <c r="M69" s="242"/>
    </row>
    <row r="70" spans="1:13" ht="15" thickBot="1">
      <c r="A70" s="66"/>
      <c r="B70" s="88"/>
      <c r="C70" s="268"/>
      <c r="D70" s="68"/>
      <c r="E70" s="346"/>
      <c r="F70" s="258"/>
      <c r="G70" s="72"/>
      <c r="H70" s="256"/>
      <c r="I70" s="257"/>
      <c r="J70" s="242"/>
      <c r="K70" s="242"/>
      <c r="L70" s="242"/>
      <c r="M70" s="242"/>
    </row>
    <row r="71" spans="1:13" ht="18.75" thickBot="1">
      <c r="A71" s="479">
        <f>+'Outstanding works 2'!A72:F72</f>
        <v>7</v>
      </c>
      <c r="B71" s="485"/>
      <c r="C71" s="485"/>
      <c r="D71" s="485"/>
      <c r="E71" s="485"/>
      <c r="F71" s="344">
        <f>SUM(F13:F70)</f>
        <v>0</v>
      </c>
      <c r="G71" s="72"/>
      <c r="H71" s="157"/>
      <c r="I71" s="242"/>
      <c r="J71" s="242"/>
      <c r="K71" s="242"/>
      <c r="L71" s="242"/>
      <c r="M71" s="242"/>
    </row>
    <row r="72" spans="1:13" s="262" customFormat="1" ht="15.75" thickBot="1">
      <c r="A72" s="304"/>
      <c r="B72" s="304"/>
      <c r="C72" s="304"/>
      <c r="D72" s="304"/>
      <c r="E72" s="304"/>
      <c r="F72" s="304"/>
      <c r="G72" s="261"/>
      <c r="H72" s="341"/>
      <c r="I72" s="341"/>
      <c r="J72" s="341"/>
      <c r="K72" s="341"/>
      <c r="L72" s="341"/>
      <c r="M72" s="341"/>
    </row>
    <row r="73" spans="1:13" ht="18.75" thickBot="1">
      <c r="A73" s="466">
        <f>+_xlfn.SINGLE(OHS.3!A63)+1</f>
        <v>6</v>
      </c>
      <c r="B73" s="467"/>
      <c r="C73" s="467"/>
      <c r="D73" s="467"/>
      <c r="E73" s="467"/>
      <c r="F73" s="468"/>
      <c r="G73" s="72"/>
      <c r="H73" s="242"/>
      <c r="I73" s="242"/>
      <c r="J73" s="242"/>
      <c r="K73" s="242"/>
      <c r="L73" s="242"/>
      <c r="M73" s="242"/>
    </row>
    <row r="74" spans="1:13" ht="15">
      <c r="A74" s="240"/>
      <c r="B74" s="240"/>
      <c r="C74" s="240"/>
      <c r="D74" s="240"/>
      <c r="E74" s="240"/>
      <c r="F74" s="240"/>
      <c r="G74" s="72"/>
      <c r="H74" s="242"/>
      <c r="I74" s="242"/>
      <c r="J74" s="242"/>
      <c r="K74" s="242"/>
      <c r="L74" s="242"/>
      <c r="M74" s="242"/>
    </row>
    <row r="75" spans="1:13" ht="15">
      <c r="A75" s="178"/>
      <c r="B75" s="178"/>
      <c r="C75" s="178"/>
      <c r="D75" s="178"/>
      <c r="E75" s="178"/>
      <c r="F75" s="178"/>
      <c r="G75" s="72"/>
      <c r="H75" s="242"/>
      <c r="I75" s="242"/>
      <c r="J75" s="242"/>
      <c r="K75" s="242"/>
      <c r="L75" s="242"/>
      <c r="M75" s="242"/>
    </row>
    <row r="76" spans="1:13" ht="15">
      <c r="A76" s="178"/>
      <c r="B76" s="178"/>
      <c r="C76" s="178"/>
      <c r="D76" s="178"/>
      <c r="E76" s="178"/>
      <c r="F76" s="178"/>
      <c r="G76" s="72"/>
      <c r="H76" s="242"/>
      <c r="I76" s="242"/>
      <c r="J76" s="242"/>
      <c r="K76" s="242"/>
      <c r="L76" s="242"/>
      <c r="M76" s="242"/>
    </row>
    <row r="77" spans="1:13" ht="15">
      <c r="A77" s="178"/>
      <c r="B77" s="178"/>
      <c r="C77" s="178"/>
      <c r="D77" s="178"/>
      <c r="E77" s="178"/>
      <c r="F77" s="178"/>
      <c r="G77" s="178"/>
      <c r="H77" s="242"/>
      <c r="I77" s="242"/>
      <c r="J77" s="242"/>
      <c r="K77" s="242"/>
      <c r="L77" s="242"/>
      <c r="M77" s="242"/>
    </row>
  </sheetData>
  <sheetProtection algorithmName="SHA-512" hashValue="a8V4htyfjx9v44qNtrd3NLezSMs/apSk4eGYG5wvJ9JsJkSMCWbuLHVkrU8SohHvn8aNTK+R9ty8rf6+kwjGxg==" saltValue="wIl2IKj8NdnY0X6oBzwa1g==" spinCount="100000" sheet="1" objects="1" scenarios="1"/>
  <mergeCells count="8">
    <mergeCell ref="A73:F73"/>
    <mergeCell ref="H9:I9"/>
    <mergeCell ref="K16:M16"/>
    <mergeCell ref="B5:B6"/>
    <mergeCell ref="C5:C6"/>
    <mergeCell ref="D5:D6"/>
    <mergeCell ref="A71:E71"/>
    <mergeCell ref="F5:F6"/>
  </mergeCells>
  <phoneticPr fontId="72" type="noConversion"/>
  <pageMargins left="0.59055118110236227" right="0" top="0.39370078740157483" bottom="0" header="0" footer="0"/>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topLeftCell="A40" zoomScale="89" zoomScaleNormal="100" zoomScaleSheetLayoutView="89" workbookViewId="0">
      <selection activeCell="I67" sqref="I67"/>
    </sheetView>
  </sheetViews>
  <sheetFormatPr defaultRowHeight="12.75"/>
  <cols>
    <col min="1" max="1" width="9.85546875" bestFit="1" customWidth="1"/>
    <col min="2" max="2" width="73" customWidth="1"/>
    <col min="3" max="3" width="14.85546875" bestFit="1" customWidth="1"/>
    <col min="4" max="4" width="8" bestFit="1" customWidth="1"/>
    <col min="5" max="5" width="15.42578125" bestFit="1" customWidth="1"/>
    <col min="6" max="6" width="18" customWidth="1"/>
    <col min="8" max="8" width="13.85546875" bestFit="1" customWidth="1"/>
    <col min="9" max="9" width="15.5703125" bestFit="1" customWidth="1"/>
    <col min="10" max="10" width="13.28515625" bestFit="1" customWidth="1"/>
    <col min="11" max="11" width="16.7109375" customWidth="1"/>
    <col min="12" max="12" width="14.85546875" customWidth="1"/>
    <col min="13" max="13" width="13.28515625" bestFit="1" customWidth="1"/>
  </cols>
  <sheetData>
    <row r="1" spans="1:10" ht="20.25">
      <c r="A1" s="45" t="str">
        <f>Cover!A1</f>
        <v>Tender Number: 005/MKLM/2022/2023</v>
      </c>
      <c r="B1" s="34"/>
      <c r="C1" s="34"/>
      <c r="D1" s="142" t="str">
        <f>Cover!G2</f>
        <v>Date:   June 2022</v>
      </c>
      <c r="E1" s="143"/>
      <c r="F1" s="144"/>
    </row>
    <row r="2" spans="1:10" ht="25.5">
      <c r="A2" s="48" t="str">
        <f>Works!A1</f>
        <v>Moses Kotane Local Municipality</v>
      </c>
      <c r="B2" s="35"/>
      <c r="C2" s="35"/>
      <c r="D2" s="145"/>
      <c r="E2" s="146"/>
      <c r="F2" s="147"/>
    </row>
    <row r="3" spans="1:10" ht="15.75" thickBot="1">
      <c r="A3" s="51" t="str">
        <f>Cover!A3</f>
        <v>Upgrading of Madikwe Water Treatment Plant Phase 2 ( Vrede and Seshibitswe)</v>
      </c>
      <c r="B3" s="36"/>
      <c r="C3" s="36"/>
      <c r="D3" s="148"/>
      <c r="E3" s="149"/>
      <c r="F3" s="150"/>
    </row>
    <row r="4" spans="1:10" ht="15.75" thickBot="1">
      <c r="A4" s="44"/>
      <c r="B4" s="44"/>
      <c r="C4" s="44"/>
      <c r="D4" s="43"/>
      <c r="E4" s="152"/>
      <c r="F4" s="152"/>
    </row>
    <row r="5" spans="1:10" ht="13.5">
      <c r="A5" s="297" t="s">
        <v>5</v>
      </c>
      <c r="B5" s="483" t="s">
        <v>6</v>
      </c>
      <c r="C5" s="483" t="s">
        <v>7</v>
      </c>
      <c r="D5" s="484" t="s">
        <v>18</v>
      </c>
      <c r="E5" s="58" t="s">
        <v>8</v>
      </c>
      <c r="F5" s="486" t="s">
        <v>9</v>
      </c>
    </row>
    <row r="6" spans="1:10" ht="14.25" thickBot="1">
      <c r="A6" s="298" t="s">
        <v>12</v>
      </c>
      <c r="B6" s="470"/>
      <c r="C6" s="470"/>
      <c r="D6" s="472"/>
      <c r="E6" s="61" t="s">
        <v>617</v>
      </c>
      <c r="F6" s="487" t="s">
        <v>14</v>
      </c>
    </row>
    <row r="7" spans="1:10" ht="22.5">
      <c r="A7" s="305"/>
      <c r="B7" s="299" t="s">
        <v>497</v>
      </c>
      <c r="C7" s="44"/>
      <c r="D7" s="43"/>
      <c r="E7" s="152"/>
      <c r="F7" s="153"/>
    </row>
    <row r="8" spans="1:10" ht="21" thickBot="1">
      <c r="A8" s="306"/>
      <c r="B8" s="302" t="s">
        <v>30</v>
      </c>
      <c r="C8" s="307"/>
      <c r="D8" s="308"/>
      <c r="E8" s="309"/>
      <c r="F8" s="151"/>
    </row>
    <row r="9" spans="1:10" ht="18">
      <c r="A9" s="113">
        <f>+'Outstanding works 1'!A73:F73+1</f>
        <v>7</v>
      </c>
      <c r="B9" s="114"/>
      <c r="C9" s="115"/>
      <c r="D9" s="114"/>
      <c r="E9" s="116"/>
      <c r="F9" s="118">
        <f>'Outstanding works 1'!F71</f>
        <v>0</v>
      </c>
    </row>
    <row r="10" spans="1:10" ht="14.25">
      <c r="A10" s="66"/>
      <c r="B10" s="88"/>
      <c r="C10" s="268"/>
      <c r="D10" s="68"/>
      <c r="E10" s="93"/>
      <c r="F10" s="258"/>
    </row>
    <row r="11" spans="1:10" ht="14.25">
      <c r="A11" s="66" t="s">
        <v>533</v>
      </c>
      <c r="B11" s="88" t="s">
        <v>69</v>
      </c>
      <c r="C11" s="268"/>
      <c r="D11" s="68">
        <v>15</v>
      </c>
      <c r="E11" s="347"/>
      <c r="F11" s="343">
        <f>E11*D11</f>
        <v>0</v>
      </c>
      <c r="G11" s="72"/>
    </row>
    <row r="12" spans="1:10" ht="14.25">
      <c r="A12" s="66" t="s">
        <v>534</v>
      </c>
      <c r="B12" s="88" t="s">
        <v>70</v>
      </c>
      <c r="C12" s="268"/>
      <c r="D12" s="68">
        <v>3</v>
      </c>
      <c r="E12" s="347"/>
      <c r="F12" s="343">
        <f t="shared" ref="F12:F16" si="0">E12*D12</f>
        <v>0</v>
      </c>
      <c r="G12" s="72"/>
    </row>
    <row r="13" spans="1:10" ht="14.25">
      <c r="A13" s="66" t="s">
        <v>535</v>
      </c>
      <c r="B13" s="88" t="s">
        <v>59</v>
      </c>
      <c r="C13" s="268"/>
      <c r="D13" s="68">
        <v>3</v>
      </c>
      <c r="E13" s="347"/>
      <c r="F13" s="343">
        <f t="shared" si="0"/>
        <v>0</v>
      </c>
      <c r="G13" s="72"/>
    </row>
    <row r="14" spans="1:10" ht="14.25">
      <c r="A14" s="66" t="s">
        <v>536</v>
      </c>
      <c r="B14" s="88" t="s">
        <v>71</v>
      </c>
      <c r="C14" s="268"/>
      <c r="D14" s="68">
        <v>3</v>
      </c>
      <c r="E14" s="347"/>
      <c r="F14" s="343">
        <f t="shared" si="0"/>
        <v>0</v>
      </c>
      <c r="G14" s="72"/>
    </row>
    <row r="15" spans="1:10" ht="14.25">
      <c r="A15" s="66" t="s">
        <v>537</v>
      </c>
      <c r="B15" s="88" t="s">
        <v>79</v>
      </c>
      <c r="C15" s="268"/>
      <c r="D15" s="68">
        <v>3</v>
      </c>
      <c r="E15" s="347"/>
      <c r="F15" s="343">
        <f t="shared" si="0"/>
        <v>0</v>
      </c>
      <c r="G15" s="72"/>
      <c r="H15" s="242"/>
      <c r="I15" s="242"/>
      <c r="J15" s="242"/>
    </row>
    <row r="16" spans="1:10" ht="14.25">
      <c r="A16" s="66" t="s">
        <v>538</v>
      </c>
      <c r="B16" s="88" t="s">
        <v>74</v>
      </c>
      <c r="C16" s="268"/>
      <c r="D16" s="68">
        <v>3</v>
      </c>
      <c r="E16" s="347"/>
      <c r="F16" s="343">
        <f t="shared" si="0"/>
        <v>0</v>
      </c>
      <c r="G16" s="72"/>
      <c r="H16" s="242"/>
      <c r="I16" s="242"/>
      <c r="J16" s="242"/>
    </row>
    <row r="17" spans="1:10" ht="14.25">
      <c r="A17" s="66"/>
      <c r="B17" s="88"/>
      <c r="C17" s="268"/>
      <c r="D17" s="68"/>
      <c r="E17" s="347"/>
      <c r="F17" s="343"/>
      <c r="H17" s="242"/>
      <c r="I17" s="257"/>
      <c r="J17" s="242"/>
    </row>
    <row r="18" spans="1:10" ht="18">
      <c r="A18" s="121" t="s">
        <v>539</v>
      </c>
      <c r="B18" s="95" t="s">
        <v>80</v>
      </c>
      <c r="C18" s="269" t="s">
        <v>11</v>
      </c>
      <c r="D18" s="269">
        <v>1</v>
      </c>
      <c r="E18" s="345"/>
      <c r="F18" s="342">
        <f>E18*D18</f>
        <v>0</v>
      </c>
      <c r="G18" s="72"/>
      <c r="H18" s="263"/>
      <c r="I18" s="264"/>
      <c r="J18" s="242"/>
    </row>
    <row r="19" spans="1:10" ht="14.25">
      <c r="A19" s="66"/>
      <c r="B19" s="88"/>
      <c r="C19" s="268"/>
      <c r="D19" s="68"/>
      <c r="E19" s="347"/>
      <c r="F19" s="343"/>
      <c r="G19" s="72"/>
      <c r="H19" s="263"/>
      <c r="I19" s="264"/>
      <c r="J19" s="242"/>
    </row>
    <row r="20" spans="1:10" ht="14.25">
      <c r="A20" s="66" t="s">
        <v>540</v>
      </c>
      <c r="B20" s="88" t="s">
        <v>81</v>
      </c>
      <c r="C20" s="268"/>
      <c r="D20" s="68">
        <v>3</v>
      </c>
      <c r="E20" s="347"/>
      <c r="F20" s="343">
        <f t="shared" ref="F20:F21" si="1">E20*D20</f>
        <v>0</v>
      </c>
      <c r="G20" s="72"/>
      <c r="H20" s="256"/>
      <c r="I20" s="256"/>
      <c r="J20" s="242"/>
    </row>
    <row r="21" spans="1:10" ht="14.25">
      <c r="A21" s="66" t="s">
        <v>541</v>
      </c>
      <c r="B21" s="88" t="s">
        <v>82</v>
      </c>
      <c r="C21" s="268"/>
      <c r="D21" s="68">
        <v>1</v>
      </c>
      <c r="E21" s="347"/>
      <c r="F21" s="343">
        <f t="shared" si="1"/>
        <v>0</v>
      </c>
      <c r="G21" s="72"/>
      <c r="H21" s="256"/>
      <c r="I21" s="257"/>
      <c r="J21" s="242"/>
    </row>
    <row r="22" spans="1:10" ht="14.25">
      <c r="A22" s="66"/>
      <c r="B22" s="88"/>
      <c r="C22" s="268"/>
      <c r="D22" s="68"/>
      <c r="E22" s="347"/>
      <c r="F22" s="343"/>
      <c r="G22" s="72"/>
      <c r="H22" s="256"/>
      <c r="I22" s="257"/>
      <c r="J22" s="242"/>
    </row>
    <row r="23" spans="1:10" ht="18">
      <c r="A23" s="121" t="s">
        <v>542</v>
      </c>
      <c r="B23" s="95" t="s">
        <v>83</v>
      </c>
      <c r="C23" s="269" t="s">
        <v>11</v>
      </c>
      <c r="D23" s="269">
        <v>1</v>
      </c>
      <c r="E23" s="345"/>
      <c r="F23" s="342">
        <f>E23*D23</f>
        <v>0</v>
      </c>
      <c r="G23" s="72"/>
      <c r="H23" s="263"/>
      <c r="I23" s="264"/>
      <c r="J23" s="242"/>
    </row>
    <row r="24" spans="1:10" ht="14.25">
      <c r="A24" s="66"/>
      <c r="B24" s="88"/>
      <c r="C24" s="268"/>
      <c r="D24" s="68"/>
      <c r="E24" s="347"/>
      <c r="F24" s="343"/>
      <c r="G24" s="72"/>
      <c r="H24" s="263"/>
      <c r="I24" s="264"/>
      <c r="J24" s="242"/>
    </row>
    <row r="25" spans="1:10" ht="14.25">
      <c r="A25" s="66" t="s">
        <v>543</v>
      </c>
      <c r="B25" s="88" t="s">
        <v>84</v>
      </c>
      <c r="C25" s="268"/>
      <c r="D25" s="68">
        <v>20</v>
      </c>
      <c r="E25" s="347"/>
      <c r="F25" s="343">
        <f t="shared" ref="F25:F28" si="2">E25*D25</f>
        <v>0</v>
      </c>
      <c r="G25" s="72"/>
      <c r="H25" s="256"/>
      <c r="I25" s="256"/>
      <c r="J25" s="242"/>
    </row>
    <row r="26" spans="1:10" ht="14.25">
      <c r="A26" s="66" t="s">
        <v>544</v>
      </c>
      <c r="B26" s="88" t="s">
        <v>85</v>
      </c>
      <c r="C26" s="268"/>
      <c r="D26" s="68">
        <v>12</v>
      </c>
      <c r="E26" s="347"/>
      <c r="F26" s="343">
        <f t="shared" si="2"/>
        <v>0</v>
      </c>
      <c r="G26" s="72"/>
      <c r="H26" s="256"/>
      <c r="I26" s="256"/>
      <c r="J26" s="242"/>
    </row>
    <row r="27" spans="1:10" ht="14.25">
      <c r="A27" s="66" t="s">
        <v>545</v>
      </c>
      <c r="B27" s="88" t="s">
        <v>86</v>
      </c>
      <c r="C27" s="268"/>
      <c r="D27" s="68">
        <v>24</v>
      </c>
      <c r="E27" s="347"/>
      <c r="F27" s="343">
        <f t="shared" si="2"/>
        <v>0</v>
      </c>
      <c r="G27" s="72"/>
      <c r="H27" s="256"/>
      <c r="I27" s="256"/>
      <c r="J27" s="242"/>
    </row>
    <row r="28" spans="1:10" ht="14.25">
      <c r="A28" s="66" t="s">
        <v>546</v>
      </c>
      <c r="B28" s="88" t="s">
        <v>87</v>
      </c>
      <c r="C28" s="268"/>
      <c r="D28" s="68">
        <v>32</v>
      </c>
      <c r="E28" s="347"/>
      <c r="F28" s="343">
        <f t="shared" si="2"/>
        <v>0</v>
      </c>
      <c r="G28" s="72"/>
      <c r="H28" s="256"/>
      <c r="I28" s="257"/>
      <c r="J28" s="242"/>
    </row>
    <row r="29" spans="1:10" ht="14.25">
      <c r="A29" s="66"/>
      <c r="B29" s="88"/>
      <c r="C29" s="268"/>
      <c r="D29" s="68"/>
      <c r="E29" s="347"/>
      <c r="F29" s="343"/>
      <c r="G29" s="72"/>
      <c r="H29" s="256"/>
      <c r="I29" s="257"/>
      <c r="J29" s="242"/>
    </row>
    <row r="30" spans="1:10" ht="18">
      <c r="A30" s="121" t="s">
        <v>547</v>
      </c>
      <c r="B30" s="95" t="s">
        <v>88</v>
      </c>
      <c r="C30" s="269" t="s">
        <v>11</v>
      </c>
      <c r="D30" s="269">
        <v>1</v>
      </c>
      <c r="E30" s="345"/>
      <c r="F30" s="342">
        <f>E30*D30</f>
        <v>0</v>
      </c>
      <c r="G30" s="72"/>
      <c r="H30" s="263"/>
      <c r="I30" s="264"/>
      <c r="J30" s="242"/>
    </row>
    <row r="31" spans="1:10" ht="14.25">
      <c r="A31" s="66"/>
      <c r="B31" s="88"/>
      <c r="C31" s="268"/>
      <c r="D31" s="68"/>
      <c r="E31" s="347"/>
      <c r="F31" s="343"/>
      <c r="G31" s="72"/>
      <c r="H31" s="263"/>
      <c r="I31" s="264"/>
      <c r="J31" s="242"/>
    </row>
    <row r="32" spans="1:10" ht="14.25">
      <c r="A32" s="66" t="s">
        <v>548</v>
      </c>
      <c r="B32" s="88" t="s">
        <v>89</v>
      </c>
      <c r="C32" s="268"/>
      <c r="D32" s="68">
        <v>1</v>
      </c>
      <c r="E32" s="347"/>
      <c r="F32" s="343">
        <f t="shared" ref="F32:F36" si="3">E32*D32</f>
        <v>0</v>
      </c>
      <c r="G32" s="72"/>
      <c r="H32" s="256"/>
      <c r="I32" s="256"/>
      <c r="J32" s="242"/>
    </row>
    <row r="33" spans="1:10" ht="14.25">
      <c r="A33" s="66" t="s">
        <v>549</v>
      </c>
      <c r="B33" s="88" t="s">
        <v>90</v>
      </c>
      <c r="C33" s="268"/>
      <c r="D33" s="68">
        <v>1</v>
      </c>
      <c r="E33" s="347"/>
      <c r="F33" s="343">
        <f t="shared" si="3"/>
        <v>0</v>
      </c>
      <c r="G33" s="72"/>
      <c r="H33" s="338"/>
      <c r="I33" s="338"/>
      <c r="J33" s="242"/>
    </row>
    <row r="34" spans="1:10" ht="14.25">
      <c r="A34" s="66" t="s">
        <v>550</v>
      </c>
      <c r="B34" s="88" t="s">
        <v>91</v>
      </c>
      <c r="C34" s="268"/>
      <c r="D34" s="68">
        <v>36</v>
      </c>
      <c r="E34" s="347"/>
      <c r="F34" s="343">
        <f t="shared" si="3"/>
        <v>0</v>
      </c>
      <c r="G34" s="72"/>
      <c r="H34" s="256"/>
      <c r="I34" s="257"/>
      <c r="J34" s="242"/>
    </row>
    <row r="35" spans="1:10" ht="14.25">
      <c r="A35" s="66" t="s">
        <v>551</v>
      </c>
      <c r="B35" s="88" t="s">
        <v>92</v>
      </c>
      <c r="C35" s="268"/>
      <c r="D35" s="68">
        <v>1</v>
      </c>
      <c r="E35" s="347"/>
      <c r="F35" s="343">
        <f t="shared" si="3"/>
        <v>0</v>
      </c>
      <c r="G35" s="72"/>
      <c r="H35" s="256"/>
      <c r="I35" s="257"/>
      <c r="J35" s="242"/>
    </row>
    <row r="36" spans="1:10" ht="14.25">
      <c r="A36" s="66" t="s">
        <v>552</v>
      </c>
      <c r="B36" s="88" t="s">
        <v>93</v>
      </c>
      <c r="C36" s="268"/>
      <c r="D36" s="68">
        <v>1</v>
      </c>
      <c r="E36" s="347"/>
      <c r="F36" s="343">
        <f t="shared" si="3"/>
        <v>0</v>
      </c>
      <c r="G36" s="72"/>
      <c r="H36" s="75"/>
      <c r="I36" s="348"/>
      <c r="J36" s="242"/>
    </row>
    <row r="37" spans="1:10" ht="14.25">
      <c r="A37" s="66"/>
      <c r="B37" s="88"/>
      <c r="C37" s="268"/>
      <c r="D37" s="68"/>
      <c r="E37" s="347"/>
      <c r="F37" s="343"/>
      <c r="G37" s="72"/>
      <c r="H37" s="75"/>
      <c r="I37" s="348"/>
      <c r="J37" s="242"/>
    </row>
    <row r="38" spans="1:10" ht="18">
      <c r="A38" s="121" t="s">
        <v>553</v>
      </c>
      <c r="B38" s="95" t="s">
        <v>31</v>
      </c>
      <c r="C38" s="269" t="s">
        <v>11</v>
      </c>
      <c r="D38" s="269">
        <v>1</v>
      </c>
      <c r="E38" s="345"/>
      <c r="F38" s="342">
        <f>E38*D38</f>
        <v>0</v>
      </c>
      <c r="G38" s="72"/>
      <c r="H38" s="242"/>
      <c r="I38" s="242"/>
      <c r="J38" s="242"/>
    </row>
    <row r="39" spans="1:10" ht="14.25">
      <c r="A39" s="66"/>
      <c r="B39" s="88"/>
      <c r="C39" s="268"/>
      <c r="D39" s="68"/>
      <c r="E39" s="347"/>
      <c r="F39" s="343"/>
      <c r="G39" s="72"/>
      <c r="H39" s="242"/>
      <c r="I39" s="242"/>
      <c r="J39" s="242"/>
    </row>
    <row r="40" spans="1:10" ht="14.25">
      <c r="A40" s="66" t="s">
        <v>554</v>
      </c>
      <c r="B40" s="88" t="s">
        <v>24</v>
      </c>
      <c r="C40" s="268"/>
      <c r="D40" s="68"/>
      <c r="E40" s="347"/>
      <c r="F40" s="343"/>
      <c r="G40" s="72"/>
      <c r="H40" s="339"/>
      <c r="I40" s="266"/>
      <c r="J40" s="339"/>
    </row>
    <row r="41" spans="1:10" ht="15.75">
      <c r="A41" s="66" t="s">
        <v>555</v>
      </c>
      <c r="B41" s="88" t="s">
        <v>25</v>
      </c>
      <c r="C41" s="268"/>
      <c r="D41" s="68"/>
      <c r="E41" s="347"/>
      <c r="F41" s="343"/>
      <c r="G41" s="72"/>
      <c r="H41" s="340"/>
      <c r="I41" s="265"/>
      <c r="J41" s="267"/>
    </row>
    <row r="42" spans="1:10" ht="15.75">
      <c r="A42" s="66"/>
      <c r="B42" s="88"/>
      <c r="C42" s="268"/>
      <c r="D42" s="68"/>
      <c r="E42" s="347"/>
      <c r="F42" s="343"/>
      <c r="G42" s="72"/>
      <c r="H42" s="340"/>
      <c r="I42" s="265"/>
      <c r="J42" s="267"/>
    </row>
    <row r="43" spans="1:10" ht="18">
      <c r="A43" s="121" t="s">
        <v>556</v>
      </c>
      <c r="B43" s="95" t="s">
        <v>28</v>
      </c>
      <c r="C43" s="269" t="s">
        <v>11</v>
      </c>
      <c r="D43" s="269">
        <v>1</v>
      </c>
      <c r="E43" s="345"/>
      <c r="F43" s="342">
        <f>E43*D43</f>
        <v>0</v>
      </c>
      <c r="H43" s="339"/>
      <c r="I43" s="266"/>
      <c r="J43" s="339"/>
    </row>
    <row r="44" spans="1:10" ht="14.25">
      <c r="A44" s="66"/>
      <c r="B44" s="88"/>
      <c r="C44" s="268"/>
      <c r="D44" s="68"/>
      <c r="E44" s="347"/>
      <c r="F44" s="343"/>
      <c r="H44" s="339"/>
      <c r="I44" s="266"/>
      <c r="J44" s="339"/>
    </row>
    <row r="45" spans="1:10" ht="14.25">
      <c r="A45" s="66" t="s">
        <v>557</v>
      </c>
      <c r="B45" s="88" t="s">
        <v>24</v>
      </c>
      <c r="C45" s="268"/>
      <c r="D45" s="68"/>
      <c r="E45" s="347"/>
      <c r="F45" s="343"/>
      <c r="H45" s="157"/>
      <c r="I45" s="265"/>
      <c r="J45" s="267"/>
    </row>
    <row r="46" spans="1:10" ht="14.25">
      <c r="A46" s="66" t="s">
        <v>558</v>
      </c>
      <c r="B46" s="88" t="s">
        <v>25</v>
      </c>
      <c r="C46" s="268"/>
      <c r="D46" s="68"/>
      <c r="E46" s="347"/>
      <c r="F46" s="343"/>
      <c r="H46" s="242"/>
      <c r="I46" s="242"/>
      <c r="J46" s="242"/>
    </row>
    <row r="47" spans="1:10" ht="14.25">
      <c r="A47" s="66"/>
      <c r="B47" s="88"/>
      <c r="C47" s="268"/>
      <c r="D47" s="68"/>
      <c r="E47" s="347"/>
      <c r="F47" s="343"/>
      <c r="H47" s="242"/>
      <c r="I47" s="242"/>
      <c r="J47" s="242"/>
    </row>
    <row r="48" spans="1:10" ht="18">
      <c r="A48" s="121" t="s">
        <v>559</v>
      </c>
      <c r="B48" s="95" t="s">
        <v>26</v>
      </c>
      <c r="C48" s="269" t="s">
        <v>11</v>
      </c>
      <c r="D48" s="269">
        <v>1</v>
      </c>
      <c r="E48" s="345"/>
      <c r="F48" s="342">
        <f>E48*D48</f>
        <v>0</v>
      </c>
      <c r="G48" s="2"/>
      <c r="H48" s="339"/>
      <c r="I48" s="266"/>
      <c r="J48" s="339"/>
    </row>
    <row r="49" spans="1:10" ht="14.25">
      <c r="A49" s="66"/>
      <c r="B49" s="88"/>
      <c r="C49" s="268"/>
      <c r="D49" s="68"/>
      <c r="E49" s="347"/>
      <c r="F49" s="343"/>
      <c r="G49" s="2"/>
      <c r="H49" s="339"/>
      <c r="I49" s="266"/>
      <c r="J49" s="339"/>
    </row>
    <row r="50" spans="1:10" ht="14.25">
      <c r="A50" s="66" t="s">
        <v>560</v>
      </c>
      <c r="B50" s="88" t="s">
        <v>29</v>
      </c>
      <c r="C50" s="268"/>
      <c r="D50" s="68"/>
      <c r="E50" s="347"/>
      <c r="F50" s="343"/>
      <c r="G50" s="2"/>
      <c r="H50" s="157"/>
      <c r="I50" s="265"/>
      <c r="J50" s="267"/>
    </row>
    <row r="51" spans="1:10" ht="14.25">
      <c r="A51" s="66"/>
      <c r="B51" s="88"/>
      <c r="C51" s="268"/>
      <c r="D51" s="68"/>
      <c r="E51" s="347"/>
      <c r="F51" s="343"/>
      <c r="G51" s="2"/>
      <c r="H51" s="157"/>
      <c r="I51" s="265"/>
      <c r="J51" s="267"/>
    </row>
    <row r="52" spans="1:10" ht="18">
      <c r="A52" s="121" t="s">
        <v>561</v>
      </c>
      <c r="B52" s="95" t="s">
        <v>22</v>
      </c>
      <c r="C52" s="269" t="s">
        <v>11</v>
      </c>
      <c r="D52" s="269">
        <v>2</v>
      </c>
      <c r="E52" s="345"/>
      <c r="F52" s="342">
        <f>E52*D52</f>
        <v>0</v>
      </c>
      <c r="G52" s="2"/>
      <c r="H52" s="157"/>
      <c r="I52" s="349"/>
      <c r="J52" s="267"/>
    </row>
    <row r="53" spans="1:10" ht="14.25">
      <c r="A53" s="66"/>
      <c r="B53" s="88"/>
      <c r="C53" s="268"/>
      <c r="D53" s="68"/>
      <c r="E53" s="347"/>
      <c r="F53" s="343"/>
      <c r="G53" s="2"/>
      <c r="H53" s="157"/>
      <c r="I53" s="349"/>
      <c r="J53" s="267"/>
    </row>
    <row r="54" spans="1:10" ht="14.25">
      <c r="A54" s="66" t="s">
        <v>563</v>
      </c>
      <c r="B54" s="88" t="s">
        <v>233</v>
      </c>
      <c r="C54" s="268"/>
      <c r="D54" s="68"/>
      <c r="E54" s="347"/>
      <c r="F54" s="343"/>
      <c r="G54" s="2"/>
      <c r="H54" s="157"/>
      <c r="I54" s="349"/>
      <c r="J54" s="267"/>
    </row>
    <row r="55" spans="1:10" ht="14.25">
      <c r="A55" s="66"/>
      <c r="B55" s="88"/>
      <c r="C55" s="268"/>
      <c r="D55" s="68"/>
      <c r="E55" s="347"/>
      <c r="F55" s="343"/>
      <c r="G55" s="2"/>
      <c r="H55" s="157"/>
      <c r="I55" s="349"/>
      <c r="J55" s="267"/>
    </row>
    <row r="56" spans="1:10" ht="18">
      <c r="A56" s="121" t="s">
        <v>562</v>
      </c>
      <c r="B56" s="95" t="s">
        <v>23</v>
      </c>
      <c r="C56" s="97"/>
      <c r="D56" s="97"/>
      <c r="E56" s="352"/>
      <c r="F56" s="342"/>
      <c r="G56" s="2"/>
      <c r="H56" s="242"/>
      <c r="I56" s="157"/>
      <c r="J56" s="267"/>
    </row>
    <row r="57" spans="1:10" ht="14.25">
      <c r="A57" s="66"/>
      <c r="B57" s="88"/>
      <c r="C57" s="268"/>
      <c r="D57" s="68"/>
      <c r="E57" s="347"/>
      <c r="F57" s="343"/>
      <c r="G57" s="2"/>
      <c r="H57" s="242"/>
      <c r="I57" s="157"/>
      <c r="J57" s="267"/>
    </row>
    <row r="58" spans="1:10" ht="14.25">
      <c r="A58" s="66" t="s">
        <v>564</v>
      </c>
      <c r="B58" s="88" t="s">
        <v>721</v>
      </c>
      <c r="C58" s="268" t="s">
        <v>495</v>
      </c>
      <c r="D58" s="68">
        <v>400</v>
      </c>
      <c r="E58" s="347"/>
      <c r="F58" s="343">
        <f t="shared" ref="F58:F59" si="4">E58*D58</f>
        <v>0</v>
      </c>
      <c r="G58" s="2"/>
      <c r="H58" s="242"/>
      <c r="I58" s="242"/>
      <c r="J58" s="267"/>
    </row>
    <row r="59" spans="1:10" ht="14.25">
      <c r="A59" s="66" t="s">
        <v>565</v>
      </c>
      <c r="B59" s="88" t="s">
        <v>720</v>
      </c>
      <c r="C59" s="268" t="s">
        <v>496</v>
      </c>
      <c r="D59" s="68">
        <v>1</v>
      </c>
      <c r="E59" s="347"/>
      <c r="F59" s="343">
        <f t="shared" si="4"/>
        <v>0</v>
      </c>
      <c r="G59" s="2"/>
      <c r="H59" s="242"/>
      <c r="I59" s="242"/>
      <c r="J59" s="267"/>
    </row>
    <row r="60" spans="1:10" ht="14.25">
      <c r="A60" s="66"/>
      <c r="B60" s="88"/>
      <c r="C60" s="268"/>
      <c r="D60" s="68"/>
      <c r="E60" s="347"/>
      <c r="F60" s="343"/>
      <c r="G60" s="2"/>
      <c r="H60" s="242"/>
      <c r="I60" s="242"/>
      <c r="J60" s="267"/>
    </row>
    <row r="61" spans="1:10" ht="14.25">
      <c r="A61" s="66"/>
      <c r="B61" s="88"/>
      <c r="C61" s="268"/>
      <c r="D61" s="68"/>
      <c r="E61" s="347"/>
      <c r="F61" s="343"/>
      <c r="G61" s="2"/>
      <c r="H61" s="242"/>
      <c r="I61" s="242"/>
      <c r="J61" s="267"/>
    </row>
    <row r="62" spans="1:10" ht="14.25">
      <c r="A62" s="66"/>
      <c r="B62" s="88"/>
      <c r="C62" s="268"/>
      <c r="D62" s="68"/>
      <c r="E62" s="347"/>
      <c r="F62" s="343"/>
      <c r="G62" s="2"/>
      <c r="J62" s="42"/>
    </row>
    <row r="63" spans="1:10" ht="14.25">
      <c r="A63" s="66"/>
      <c r="B63" s="88"/>
      <c r="C63" s="268"/>
      <c r="D63" s="68"/>
      <c r="E63" s="347"/>
      <c r="F63" s="343"/>
      <c r="G63" s="2"/>
      <c r="J63" s="42"/>
    </row>
    <row r="64" spans="1:10" ht="14.25">
      <c r="A64" s="66"/>
      <c r="B64" s="88"/>
      <c r="C64" s="268"/>
      <c r="D64" s="68"/>
      <c r="E64" s="347"/>
      <c r="F64" s="343"/>
      <c r="G64" s="2"/>
      <c r="J64" s="42"/>
    </row>
    <row r="65" spans="1:10" ht="14.25">
      <c r="A65" s="66"/>
      <c r="B65" s="88"/>
      <c r="C65" s="268"/>
      <c r="D65" s="68"/>
      <c r="E65" s="347"/>
      <c r="F65" s="343"/>
      <c r="G65" s="2"/>
      <c r="J65" s="42"/>
    </row>
    <row r="66" spans="1:10" ht="14.25">
      <c r="A66" s="66"/>
      <c r="B66" s="88"/>
      <c r="C66" s="268"/>
      <c r="D66" s="68"/>
      <c r="E66" s="347"/>
      <c r="F66" s="343"/>
      <c r="G66" s="2"/>
      <c r="J66" s="42"/>
    </row>
    <row r="67" spans="1:10" ht="14.25">
      <c r="A67" s="66"/>
      <c r="B67" s="88"/>
      <c r="C67" s="268"/>
      <c r="D67" s="68"/>
      <c r="E67" s="347"/>
      <c r="F67" s="343"/>
      <c r="G67" s="2"/>
      <c r="J67" s="42"/>
    </row>
    <row r="68" spans="1:10" ht="14.25">
      <c r="A68" s="66"/>
      <c r="B68" s="88"/>
      <c r="C68" s="268"/>
      <c r="D68" s="68"/>
      <c r="E68" s="347"/>
      <c r="F68" s="343"/>
      <c r="G68" s="2"/>
      <c r="J68" s="42"/>
    </row>
    <row r="69" spans="1:10" ht="15" thickBot="1">
      <c r="A69" s="66"/>
      <c r="B69" s="88"/>
      <c r="C69" s="268"/>
      <c r="D69" s="68"/>
      <c r="E69" s="347"/>
      <c r="F69" s="343"/>
      <c r="G69" s="72"/>
      <c r="H69" s="72"/>
      <c r="I69" s="72"/>
    </row>
    <row r="70" spans="1:10" ht="18.75" thickBot="1">
      <c r="A70" s="477" t="str">
        <f>'Outstanding works 1'!B7&amp;" carried to summary page"</f>
        <v>Schedule 3 carried to summary page</v>
      </c>
      <c r="B70" s="488"/>
      <c r="C70" s="488"/>
      <c r="D70" s="488"/>
      <c r="E70" s="489"/>
      <c r="F70" s="351">
        <f>SUM(F9:F69)</f>
        <v>0</v>
      </c>
      <c r="G70" s="72"/>
      <c r="H70" s="157"/>
    </row>
    <row r="71" spans="1:10" s="262" customFormat="1" ht="15.75" thickBot="1">
      <c r="A71" s="304"/>
      <c r="B71" s="304"/>
      <c r="C71" s="304"/>
      <c r="D71" s="304"/>
      <c r="E71" s="304"/>
      <c r="F71" s="304"/>
      <c r="G71" s="261"/>
    </row>
    <row r="72" spans="1:10" ht="18.75" thickBot="1">
      <c r="A72" s="466">
        <f>+'Outstanding works 1'!A73:F73+1</f>
        <v>7</v>
      </c>
      <c r="B72" s="467"/>
      <c r="C72" s="467"/>
      <c r="D72" s="467"/>
      <c r="E72" s="467"/>
      <c r="F72" s="468"/>
      <c r="G72" s="72"/>
    </row>
    <row r="73" spans="1:10" ht="15">
      <c r="A73" s="240"/>
      <c r="B73" s="240"/>
      <c r="C73" s="240"/>
      <c r="D73" s="240"/>
      <c r="E73" s="240"/>
      <c r="F73" s="240"/>
      <c r="G73" s="72"/>
    </row>
    <row r="74" spans="1:10" ht="15">
      <c r="A74" s="178"/>
      <c r="B74" s="178"/>
      <c r="C74" s="178"/>
      <c r="D74" s="178"/>
      <c r="E74" s="178"/>
      <c r="F74" s="178"/>
      <c r="G74" s="72"/>
    </row>
    <row r="75" spans="1:10" ht="15">
      <c r="A75" s="178"/>
      <c r="B75" s="178"/>
      <c r="C75" s="178"/>
      <c r="D75" s="178"/>
      <c r="E75" s="178"/>
      <c r="F75" s="178"/>
      <c r="G75" s="72"/>
    </row>
    <row r="76" spans="1:10" ht="15">
      <c r="A76" s="178"/>
      <c r="B76" s="178"/>
      <c r="C76" s="178"/>
      <c r="D76" s="178"/>
      <c r="E76" s="178"/>
      <c r="F76" s="178"/>
      <c r="G76" s="178"/>
    </row>
  </sheetData>
  <sheetProtection algorithmName="SHA-512" hashValue="4GZCUk1LoO/aO2MgJGyHOkSh1z/WMwza0hHC5P19oOpkkgDpIye4CHhtTEasoMxKdySUpklIU8sg6lwSmnD8xQ==" saltValue="u3ZFG9i53smUg2sd0r96Ag==" spinCount="100000" sheet="1" objects="1" scenarios="1"/>
  <mergeCells count="6">
    <mergeCell ref="A70:E70"/>
    <mergeCell ref="A72:F72"/>
    <mergeCell ref="F5:F6"/>
    <mergeCell ref="B5:B6"/>
    <mergeCell ref="C5:C6"/>
    <mergeCell ref="D5:D6"/>
  </mergeCells>
  <phoneticPr fontId="72" type="noConversion"/>
  <pageMargins left="0.59055118110236227" right="0" top="0.39370078740157483" bottom="0" header="0" footer="0"/>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45"/>
  <sheetViews>
    <sheetView view="pageBreakPreview" zoomScale="78" zoomScaleNormal="100" zoomScaleSheetLayoutView="78" workbookViewId="0">
      <selection activeCell="A44" sqref="A44:XFD44"/>
    </sheetView>
  </sheetViews>
  <sheetFormatPr defaultColWidth="9.140625" defaultRowHeight="15"/>
  <cols>
    <col min="1" max="1" width="9.7109375" style="161" customWidth="1"/>
    <col min="2" max="2" width="76.5703125" style="161" customWidth="1"/>
    <col min="3" max="3" width="8.42578125" style="161" bestFit="1" customWidth="1"/>
    <col min="4" max="4" width="12.140625" style="181" customWidth="1"/>
    <col min="5" max="5" width="14.28515625" style="161" customWidth="1"/>
    <col min="6" max="6" width="15.5703125" style="161" customWidth="1"/>
    <col min="7" max="7" width="11.42578125" style="161" customWidth="1"/>
    <col min="8" max="8" width="36.5703125" style="180" customWidth="1"/>
    <col min="9" max="9" width="14.7109375" style="180" customWidth="1"/>
    <col min="10" max="10" width="13.5703125" style="180" customWidth="1"/>
    <col min="11" max="11" width="9" style="180" customWidth="1"/>
    <col min="12" max="12" width="11.28515625" style="180" customWidth="1"/>
    <col min="13" max="13" width="9.7109375" style="180" customWidth="1"/>
    <col min="14" max="14" width="12.7109375" style="180" customWidth="1"/>
    <col min="15" max="15" width="17.5703125" style="161" customWidth="1"/>
    <col min="16" max="16" width="13.85546875" style="161" customWidth="1"/>
    <col min="17" max="17" width="16.85546875" style="161" customWidth="1"/>
    <col min="18" max="16384" width="9.140625" style="161"/>
  </cols>
  <sheetData>
    <row r="1" spans="1:42" ht="21.95" customHeight="1">
      <c r="A1" s="45" t="str">
        <f>Cover!A1</f>
        <v>Tender Number: 005/MKLM/2022/2023</v>
      </c>
      <c r="B1" s="158"/>
      <c r="C1" s="158"/>
      <c r="D1" s="158"/>
      <c r="E1" s="159" t="str">
        <f>Cover!G2</f>
        <v>Date:   June 2022</v>
      </c>
      <c r="F1" s="160"/>
      <c r="G1" s="168"/>
      <c r="H1" s="169"/>
      <c r="I1" s="270"/>
      <c r="J1" s="271"/>
      <c r="K1" s="272"/>
      <c r="L1" s="272"/>
      <c r="M1" s="272"/>
      <c r="N1" s="270"/>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30" customHeight="1">
      <c r="A2" s="48" t="str">
        <f>Works!A1</f>
        <v>Moses Kotane Local Municipality</v>
      </c>
      <c r="B2" s="162"/>
      <c r="C2" s="162"/>
      <c r="D2" s="162"/>
      <c r="E2" s="162"/>
      <c r="F2" s="162"/>
      <c r="G2" s="168"/>
      <c r="H2" s="169"/>
      <c r="I2" s="270"/>
      <c r="J2" s="271"/>
      <c r="K2" s="272"/>
      <c r="L2" s="272"/>
      <c r="M2" s="272"/>
      <c r="N2" s="270"/>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ht="21.95" customHeight="1" thickBot="1">
      <c r="A3" s="51" t="str">
        <f>Cover!A3</f>
        <v>Upgrading of Madikwe Water Treatment Plant Phase 2 ( Vrede and Seshibitswe)</v>
      </c>
      <c r="B3" s="52"/>
      <c r="C3" s="52"/>
      <c r="D3" s="52"/>
      <c r="E3" s="52"/>
      <c r="F3" s="52"/>
      <c r="G3" s="168"/>
      <c r="H3" s="169"/>
      <c r="I3" s="270"/>
      <c r="J3" s="271"/>
      <c r="K3" s="272"/>
      <c r="L3" s="272"/>
      <c r="M3" s="272"/>
      <c r="N3" s="270"/>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6.5" thickBot="1">
      <c r="A4" s="310"/>
      <c r="B4" s="310"/>
      <c r="C4" s="310"/>
      <c r="D4" s="311"/>
      <c r="E4" s="310"/>
      <c r="F4" s="310"/>
      <c r="G4" s="168"/>
      <c r="H4" s="169"/>
      <c r="I4" s="270"/>
      <c r="J4" s="271"/>
      <c r="K4" s="272"/>
      <c r="L4" s="272"/>
      <c r="M4" s="272"/>
      <c r="N4" s="270"/>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8" customHeight="1">
      <c r="A5" s="297" t="s">
        <v>5</v>
      </c>
      <c r="B5" s="483" t="s">
        <v>6</v>
      </c>
      <c r="C5" s="483" t="s">
        <v>7</v>
      </c>
      <c r="D5" s="484" t="s">
        <v>18</v>
      </c>
      <c r="E5" s="58" t="s">
        <v>8</v>
      </c>
      <c r="F5" s="486" t="s">
        <v>9</v>
      </c>
      <c r="G5" s="168"/>
      <c r="H5" s="169"/>
      <c r="I5" s="270"/>
      <c r="J5" s="271"/>
      <c r="K5" s="272"/>
      <c r="L5" s="272"/>
      <c r="M5" s="272"/>
      <c r="N5" s="270"/>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18" customHeight="1" thickBot="1">
      <c r="A6" s="298" t="s">
        <v>12</v>
      </c>
      <c r="B6" s="470"/>
      <c r="C6" s="470"/>
      <c r="D6" s="472"/>
      <c r="E6" s="61" t="s">
        <v>617</v>
      </c>
      <c r="F6" s="487" t="s">
        <v>14</v>
      </c>
      <c r="G6" s="168"/>
      <c r="H6" s="169"/>
      <c r="I6" s="270"/>
      <c r="J6" s="271"/>
      <c r="K6" s="272"/>
      <c r="L6" s="272"/>
      <c r="M6" s="272"/>
      <c r="N6" s="270"/>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21.95" customHeight="1">
      <c r="A7" s="305"/>
      <c r="B7" s="299" t="s">
        <v>324</v>
      </c>
      <c r="C7" s="44"/>
      <c r="D7" s="43"/>
      <c r="E7" s="152"/>
      <c r="F7" s="153"/>
      <c r="G7" s="168"/>
      <c r="H7" s="169"/>
      <c r="I7" s="270"/>
      <c r="J7" s="271"/>
      <c r="K7" s="272"/>
      <c r="L7" s="272"/>
      <c r="M7" s="272"/>
      <c r="N7" s="270"/>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21.95" customHeight="1">
      <c r="A8" s="306"/>
      <c r="B8" s="302" t="s">
        <v>302</v>
      </c>
      <c r="C8" s="307"/>
      <c r="D8" s="308"/>
      <c r="E8" s="309"/>
      <c r="F8" s="151"/>
      <c r="G8" s="168"/>
      <c r="H8" s="169"/>
      <c r="I8" s="270"/>
      <c r="J8" s="271"/>
      <c r="K8" s="272"/>
      <c r="L8" s="272"/>
      <c r="M8" s="272"/>
      <c r="N8" s="270"/>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7.100000000000001" customHeight="1">
      <c r="A9" s="121" t="s">
        <v>251</v>
      </c>
      <c r="B9" s="96" t="s">
        <v>303</v>
      </c>
      <c r="C9" s="97"/>
      <c r="D9" s="98"/>
      <c r="E9" s="354"/>
      <c r="F9" s="355"/>
      <c r="G9" s="168"/>
      <c r="H9" s="169"/>
      <c r="I9" s="270"/>
      <c r="J9" s="271"/>
      <c r="K9" s="272"/>
      <c r="L9" s="272"/>
      <c r="M9" s="272"/>
      <c r="N9" s="270"/>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7.100000000000001" customHeight="1">
      <c r="A10" s="66"/>
      <c r="B10" s="89"/>
      <c r="C10" s="68"/>
      <c r="D10" s="93"/>
      <c r="E10" s="356"/>
      <c r="F10" s="357"/>
      <c r="G10" s="168"/>
      <c r="H10" s="169"/>
      <c r="I10" s="270"/>
      <c r="J10" s="271"/>
      <c r="K10" s="272"/>
      <c r="L10" s="272"/>
      <c r="M10" s="272"/>
      <c r="N10" s="270"/>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7.100000000000001" customHeight="1">
      <c r="A11" s="66"/>
      <c r="B11" s="89" t="s">
        <v>304</v>
      </c>
      <c r="C11" s="68"/>
      <c r="D11" s="93"/>
      <c r="E11" s="356"/>
      <c r="F11" s="357"/>
      <c r="G11" s="168"/>
      <c r="H11" s="169"/>
      <c r="I11" s="270"/>
      <c r="J11" s="271"/>
      <c r="K11" s="272"/>
      <c r="L11" s="272"/>
      <c r="M11" s="272"/>
      <c r="N11" s="270"/>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28.5">
      <c r="A12" s="66"/>
      <c r="B12" s="135" t="s">
        <v>305</v>
      </c>
      <c r="C12" s="68"/>
      <c r="D12" s="93"/>
      <c r="E12" s="356"/>
      <c r="F12" s="357"/>
      <c r="G12" s="168"/>
      <c r="H12" s="169"/>
      <c r="I12" s="270"/>
      <c r="J12" s="271"/>
      <c r="K12" s="272"/>
      <c r="L12" s="272"/>
      <c r="M12" s="272"/>
      <c r="N12" s="270"/>
      <c r="O12" s="207"/>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ht="30.6" customHeight="1">
      <c r="A13" s="66" t="s">
        <v>236</v>
      </c>
      <c r="B13" s="89" t="s">
        <v>310</v>
      </c>
      <c r="C13" s="68" t="s">
        <v>142</v>
      </c>
      <c r="D13" s="93">
        <v>6</v>
      </c>
      <c r="E13" s="358"/>
      <c r="F13" s="359">
        <f>E13*D13</f>
        <v>0</v>
      </c>
      <c r="G13" s="168"/>
      <c r="H13" s="169"/>
      <c r="I13" s="270"/>
      <c r="J13" s="271"/>
      <c r="K13" s="272"/>
      <c r="L13" s="272"/>
      <c r="M13" s="272"/>
      <c r="N13" s="270"/>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28.15" customHeight="1">
      <c r="A14" s="66" t="s">
        <v>252</v>
      </c>
      <c r="B14" s="135" t="s">
        <v>311</v>
      </c>
      <c r="C14" s="68" t="s">
        <v>142</v>
      </c>
      <c r="D14" s="93">
        <v>3</v>
      </c>
      <c r="E14" s="358"/>
      <c r="F14" s="359">
        <f t="shared" ref="F14:F22" si="0">E14*D14</f>
        <v>0</v>
      </c>
      <c r="G14" s="168"/>
      <c r="H14" s="169"/>
      <c r="I14" s="270"/>
      <c r="J14" s="271"/>
      <c r="K14" s="272"/>
      <c r="L14" s="272"/>
      <c r="M14" s="272"/>
      <c r="N14" s="270"/>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28.5">
      <c r="A15" s="66" t="s">
        <v>253</v>
      </c>
      <c r="B15" s="135" t="s">
        <v>312</v>
      </c>
      <c r="C15" s="68" t="s">
        <v>142</v>
      </c>
      <c r="D15" s="93">
        <v>3</v>
      </c>
      <c r="E15" s="358"/>
      <c r="F15" s="359">
        <f t="shared" si="0"/>
        <v>0</v>
      </c>
      <c r="G15" s="168"/>
      <c r="H15" s="169"/>
      <c r="I15" s="270"/>
      <c r="J15" s="271"/>
      <c r="K15" s="272"/>
      <c r="L15" s="272"/>
      <c r="M15" s="272"/>
      <c r="N15" s="270"/>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42.75">
      <c r="A16" s="66" t="s">
        <v>254</v>
      </c>
      <c r="B16" s="135" t="s">
        <v>313</v>
      </c>
      <c r="C16" s="68" t="s">
        <v>142</v>
      </c>
      <c r="D16" s="93">
        <v>3</v>
      </c>
      <c r="E16" s="358"/>
      <c r="F16" s="359">
        <f t="shared" si="0"/>
        <v>0</v>
      </c>
      <c r="G16" s="168"/>
      <c r="H16" s="169"/>
      <c r="I16" s="270"/>
      <c r="J16" s="271"/>
      <c r="K16" s="272"/>
      <c r="L16" s="272"/>
      <c r="M16" s="272"/>
      <c r="N16" s="270"/>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42.75">
      <c r="A17" s="66" t="s">
        <v>255</v>
      </c>
      <c r="B17" s="135" t="s">
        <v>314</v>
      </c>
      <c r="C17" s="68" t="s">
        <v>142</v>
      </c>
      <c r="D17" s="93">
        <v>3</v>
      </c>
      <c r="E17" s="358"/>
      <c r="F17" s="359">
        <f t="shared" si="0"/>
        <v>0</v>
      </c>
      <c r="G17" s="168"/>
      <c r="H17" s="169"/>
      <c r="I17" s="270"/>
      <c r="J17" s="271"/>
      <c r="K17" s="272"/>
      <c r="L17" s="272"/>
      <c r="M17" s="272"/>
      <c r="N17" s="270"/>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42.75">
      <c r="A18" s="66" t="s">
        <v>256</v>
      </c>
      <c r="B18" s="135" t="s">
        <v>315</v>
      </c>
      <c r="C18" s="68" t="s">
        <v>142</v>
      </c>
      <c r="D18" s="93">
        <v>3</v>
      </c>
      <c r="E18" s="358"/>
      <c r="F18" s="359">
        <f t="shared" si="0"/>
        <v>0</v>
      </c>
      <c r="G18" s="168"/>
      <c r="H18" s="169"/>
      <c r="I18" s="270"/>
      <c r="J18" s="271"/>
      <c r="K18" s="272"/>
      <c r="L18" s="272"/>
      <c r="M18" s="272"/>
      <c r="N18" s="270"/>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28.5">
      <c r="A19" s="66" t="s">
        <v>257</v>
      </c>
      <c r="B19" s="135" t="s">
        <v>316</v>
      </c>
      <c r="C19" s="68" t="s">
        <v>142</v>
      </c>
      <c r="D19" s="93">
        <v>3</v>
      </c>
      <c r="E19" s="358"/>
      <c r="F19" s="359">
        <f t="shared" si="0"/>
        <v>0</v>
      </c>
      <c r="G19" s="168"/>
      <c r="H19" s="169"/>
      <c r="I19" s="270"/>
      <c r="J19" s="271"/>
      <c r="K19" s="272"/>
      <c r="L19" s="272"/>
      <c r="M19" s="272"/>
      <c r="N19" s="270"/>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42.75">
      <c r="A20" s="66" t="s">
        <v>566</v>
      </c>
      <c r="B20" s="135" t="s">
        <v>317</v>
      </c>
      <c r="C20" s="68" t="s">
        <v>142</v>
      </c>
      <c r="D20" s="93">
        <v>3</v>
      </c>
      <c r="E20" s="358"/>
      <c r="F20" s="359">
        <f t="shared" si="0"/>
        <v>0</v>
      </c>
      <c r="G20" s="168"/>
      <c r="H20" s="169"/>
      <c r="I20" s="270"/>
      <c r="J20" s="271"/>
      <c r="K20" s="272"/>
      <c r="L20" s="272"/>
      <c r="M20" s="272"/>
      <c r="N20" s="270"/>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42.75">
      <c r="A21" s="66" t="s">
        <v>567</v>
      </c>
      <c r="B21" s="135" t="s">
        <v>318</v>
      </c>
      <c r="C21" s="68" t="s">
        <v>142</v>
      </c>
      <c r="D21" s="93">
        <v>3</v>
      </c>
      <c r="E21" s="358"/>
      <c r="F21" s="359">
        <f t="shared" si="0"/>
        <v>0</v>
      </c>
      <c r="G21" s="168"/>
      <c r="H21" s="169"/>
      <c r="I21" s="270"/>
      <c r="J21" s="271"/>
      <c r="K21" s="272"/>
      <c r="L21" s="272"/>
      <c r="M21" s="272"/>
      <c r="N21" s="270"/>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42.75">
      <c r="A22" s="66" t="s">
        <v>568</v>
      </c>
      <c r="B22" s="135" t="s">
        <v>319</v>
      </c>
      <c r="C22" s="68" t="s">
        <v>142</v>
      </c>
      <c r="D22" s="93">
        <v>3</v>
      </c>
      <c r="E22" s="358"/>
      <c r="F22" s="359">
        <f t="shared" si="0"/>
        <v>0</v>
      </c>
      <c r="G22" s="168"/>
      <c r="H22" s="169"/>
      <c r="I22" s="270"/>
      <c r="J22" s="271"/>
      <c r="K22" s="272"/>
      <c r="L22" s="272"/>
      <c r="M22" s="272"/>
      <c r="N22" s="270"/>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75">
      <c r="A23" s="66"/>
      <c r="B23" s="89"/>
      <c r="C23" s="68"/>
      <c r="D23" s="93"/>
      <c r="E23" s="358"/>
      <c r="F23" s="360"/>
      <c r="G23" s="168"/>
      <c r="H23" s="169"/>
      <c r="I23" s="270"/>
      <c r="J23" s="271"/>
      <c r="K23" s="272"/>
      <c r="L23" s="272"/>
      <c r="M23" s="272"/>
      <c r="N23" s="270"/>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7.100000000000001" customHeight="1">
      <c r="A24" s="121" t="s">
        <v>569</v>
      </c>
      <c r="B24" s="96" t="s">
        <v>320</v>
      </c>
      <c r="C24" s="97"/>
      <c r="D24" s="98"/>
      <c r="E24" s="361"/>
      <c r="F24" s="362"/>
      <c r="G24" s="168"/>
      <c r="H24" s="169"/>
      <c r="I24" s="169"/>
      <c r="J24" s="169"/>
      <c r="K24" s="170"/>
      <c r="L24" s="170"/>
      <c r="M24" s="170"/>
      <c r="N24" s="170"/>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ht="17.100000000000001" customHeight="1">
      <c r="A25" s="66"/>
      <c r="B25" s="89"/>
      <c r="C25" s="68"/>
      <c r="D25" s="93"/>
      <c r="E25" s="358"/>
      <c r="F25" s="360"/>
      <c r="G25" s="168"/>
      <c r="H25" s="169"/>
      <c r="I25" s="169"/>
      <c r="J25" s="169"/>
      <c r="K25" s="170"/>
      <c r="L25" s="170"/>
      <c r="M25" s="170"/>
      <c r="N25" s="170"/>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7.100000000000001" customHeight="1">
      <c r="A26" s="66"/>
      <c r="B26" s="89" t="s">
        <v>321</v>
      </c>
      <c r="C26" s="68"/>
      <c r="D26" s="93"/>
      <c r="E26" s="358"/>
      <c r="F26" s="359"/>
      <c r="G26" s="171"/>
      <c r="K26" s="172"/>
      <c r="L26" s="172"/>
      <c r="M26" s="172"/>
      <c r="N26" s="17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7.100000000000001" customHeight="1">
      <c r="A27" s="66" t="s">
        <v>570</v>
      </c>
      <c r="B27" s="89" t="s">
        <v>722</v>
      </c>
      <c r="C27" s="68" t="s">
        <v>11</v>
      </c>
      <c r="D27" s="93">
        <v>3</v>
      </c>
      <c r="E27" s="358"/>
      <c r="F27" s="359">
        <f t="shared" ref="F27:F29" si="1">E27*D27</f>
        <v>0</v>
      </c>
      <c r="G27" s="171"/>
      <c r="K27" s="172"/>
      <c r="L27" s="172"/>
      <c r="M27" s="172"/>
      <c r="N27" s="17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c r="A28" s="66" t="s">
        <v>571</v>
      </c>
      <c r="B28" s="89" t="s">
        <v>723</v>
      </c>
      <c r="C28" s="68" t="s">
        <v>11</v>
      </c>
      <c r="D28" s="93">
        <v>3</v>
      </c>
      <c r="E28" s="358"/>
      <c r="F28" s="359">
        <f t="shared" si="1"/>
        <v>0</v>
      </c>
      <c r="G28" s="173"/>
      <c r="K28" s="174"/>
      <c r="L28" s="174"/>
      <c r="M28" s="174"/>
      <c r="N28" s="174"/>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6" customHeight="1">
      <c r="A29" s="66" t="s">
        <v>572</v>
      </c>
      <c r="B29" s="89" t="s">
        <v>724</v>
      </c>
      <c r="C29" s="68" t="s">
        <v>11</v>
      </c>
      <c r="D29" s="93">
        <v>3</v>
      </c>
      <c r="E29" s="358"/>
      <c r="F29" s="359">
        <f t="shared" si="1"/>
        <v>0</v>
      </c>
      <c r="G29" s="175"/>
      <c r="K29" s="176"/>
      <c r="L29" s="176"/>
      <c r="M29" s="176"/>
      <c r="N29" s="176"/>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c r="A30" s="66"/>
      <c r="B30" s="89"/>
      <c r="C30" s="68"/>
      <c r="D30" s="93"/>
      <c r="E30" s="358"/>
      <c r="F30" s="359"/>
      <c r="G30" s="111"/>
      <c r="K30" s="177"/>
      <c r="L30" s="177"/>
      <c r="M30" s="177"/>
      <c r="N30" s="177"/>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8">
      <c r="A31" s="121" t="s">
        <v>573</v>
      </c>
      <c r="B31" s="96" t="s">
        <v>322</v>
      </c>
      <c r="C31" s="97"/>
      <c r="D31" s="98"/>
      <c r="E31" s="361"/>
      <c r="F31" s="362"/>
      <c r="G31" s="178"/>
      <c r="K31" s="179"/>
      <c r="L31" s="179"/>
      <c r="M31" s="179"/>
      <c r="N31" s="179"/>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c r="A32" s="66"/>
      <c r="B32" s="89"/>
      <c r="C32" s="68"/>
      <c r="D32" s="93"/>
      <c r="E32" s="358"/>
      <c r="F32" s="360"/>
      <c r="G32" s="178"/>
      <c r="K32" s="179"/>
      <c r="L32" s="179"/>
      <c r="M32" s="179"/>
      <c r="N32" s="179"/>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75">
      <c r="A33" s="66" t="s">
        <v>574</v>
      </c>
      <c r="B33" s="89" t="s">
        <v>323</v>
      </c>
      <c r="C33" s="68" t="s">
        <v>11</v>
      </c>
      <c r="D33" s="93">
        <v>1</v>
      </c>
      <c r="E33" s="358"/>
      <c r="F33" s="359">
        <f t="shared" ref="F33" si="2">E33*D33</f>
        <v>0</v>
      </c>
      <c r="G33" s="178"/>
      <c r="K33" s="179"/>
      <c r="L33" s="179"/>
      <c r="M33" s="179"/>
      <c r="N33" s="179"/>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c r="A34" s="66"/>
      <c r="B34" s="89"/>
      <c r="C34" s="68"/>
      <c r="D34" s="93"/>
      <c r="E34" s="358"/>
      <c r="F34" s="359"/>
      <c r="G34" s="178"/>
      <c r="K34" s="179"/>
      <c r="L34" s="179"/>
      <c r="M34" s="179"/>
      <c r="N34" s="179"/>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c r="A35" s="66"/>
      <c r="B35" s="89"/>
      <c r="C35" s="68"/>
      <c r="D35" s="93"/>
      <c r="E35" s="358"/>
      <c r="F35" s="359"/>
      <c r="G35" s="178"/>
      <c r="K35" s="179"/>
      <c r="L35" s="179"/>
      <c r="M35" s="179"/>
      <c r="N35" s="179"/>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c r="A36" s="66"/>
      <c r="B36" s="89"/>
      <c r="C36" s="68"/>
      <c r="D36" s="93"/>
      <c r="E36" s="358"/>
      <c r="F36" s="359"/>
      <c r="G36" s="178"/>
      <c r="K36" s="179"/>
      <c r="L36" s="179"/>
      <c r="M36" s="179"/>
      <c r="N36" s="179"/>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c r="A37" s="66"/>
      <c r="B37" s="89"/>
      <c r="C37" s="68"/>
      <c r="D37" s="93"/>
      <c r="E37" s="358"/>
      <c r="F37" s="359"/>
      <c r="G37" s="178"/>
      <c r="K37" s="179"/>
      <c r="L37" s="179"/>
      <c r="M37" s="179"/>
      <c r="N37" s="179"/>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c r="A38" s="66"/>
      <c r="B38" s="89"/>
      <c r="C38" s="68"/>
      <c r="D38" s="93"/>
      <c r="E38" s="358"/>
      <c r="F38" s="359"/>
      <c r="G38" s="178"/>
      <c r="K38" s="179"/>
      <c r="L38" s="179"/>
      <c r="M38" s="179"/>
      <c r="N38" s="179"/>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c r="A39" s="66"/>
      <c r="B39" s="89"/>
      <c r="C39" s="68"/>
      <c r="D39" s="93"/>
      <c r="E39" s="358"/>
      <c r="F39" s="359"/>
      <c r="G39" s="178"/>
      <c r="K39" s="179"/>
      <c r="L39" s="179"/>
      <c r="M39" s="179"/>
      <c r="N39" s="179"/>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c r="A40" s="66"/>
      <c r="B40" s="89"/>
      <c r="C40" s="68"/>
      <c r="D40" s="93"/>
      <c r="E40" s="358"/>
      <c r="F40" s="359"/>
      <c r="G40" s="178"/>
      <c r="K40" s="179"/>
      <c r="L40" s="179"/>
      <c r="M40" s="179"/>
      <c r="N40" s="179"/>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c r="A41" s="66"/>
      <c r="B41" s="89"/>
      <c r="C41" s="68"/>
      <c r="D41" s="93"/>
      <c r="E41" s="358"/>
      <c r="F41" s="359"/>
      <c r="G41" s="178"/>
      <c r="K41" s="179"/>
      <c r="L41" s="179"/>
      <c r="M41" s="179"/>
      <c r="N41" s="179"/>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c r="A42" s="66"/>
      <c r="B42" s="89"/>
      <c r="C42" s="68"/>
      <c r="D42" s="93"/>
      <c r="E42" s="358"/>
      <c r="F42" s="359"/>
      <c r="G42" s="178"/>
      <c r="K42" s="179"/>
      <c r="L42" s="179"/>
      <c r="M42" s="179"/>
      <c r="N42" s="179"/>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c r="A43" s="66"/>
      <c r="B43" s="89"/>
      <c r="C43" s="68"/>
      <c r="D43" s="93"/>
      <c r="E43" s="358"/>
      <c r="F43" s="359"/>
      <c r="G43" s="178"/>
      <c r="K43" s="179"/>
      <c r="L43" s="179"/>
      <c r="M43" s="179"/>
      <c r="N43" s="179"/>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c r="A44" s="66"/>
      <c r="B44" s="89"/>
      <c r="C44" s="68"/>
      <c r="D44" s="93"/>
      <c r="E44" s="358"/>
      <c r="F44" s="359"/>
      <c r="G44" s="178"/>
      <c r="K44" s="179"/>
      <c r="L44" s="179"/>
      <c r="M44" s="179"/>
      <c r="N44" s="179"/>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c r="A45" s="66"/>
      <c r="B45" s="89"/>
      <c r="C45" s="68"/>
      <c r="D45" s="93"/>
      <c r="E45" s="358"/>
      <c r="F45" s="359"/>
      <c r="G45" s="178"/>
      <c r="K45" s="179"/>
      <c r="L45" s="179"/>
      <c r="M45" s="179"/>
      <c r="N45" s="179"/>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c r="A46" s="66"/>
      <c r="B46" s="89"/>
      <c r="C46" s="68"/>
      <c r="D46" s="93"/>
      <c r="E46" s="358"/>
      <c r="F46" s="359"/>
      <c r="G46" s="178"/>
      <c r="K46" s="179"/>
      <c r="L46" s="179"/>
      <c r="M46" s="179"/>
      <c r="N46" s="179"/>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c r="A47" s="66"/>
      <c r="B47" s="89"/>
      <c r="C47" s="68"/>
      <c r="D47" s="93"/>
      <c r="E47" s="358"/>
      <c r="F47" s="359"/>
      <c r="G47" s="178"/>
      <c r="K47" s="179"/>
      <c r="L47" s="179"/>
      <c r="M47" s="179"/>
      <c r="N47" s="179"/>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c r="A48" s="66"/>
      <c r="B48" s="89"/>
      <c r="C48" s="68"/>
      <c r="D48" s="93"/>
      <c r="E48" s="358"/>
      <c r="F48" s="359"/>
      <c r="G48" s="178"/>
      <c r="K48" s="179"/>
      <c r="L48" s="179"/>
      <c r="M48" s="179"/>
      <c r="N48" s="179"/>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c r="A49" s="66"/>
      <c r="B49" s="89"/>
      <c r="C49" s="68"/>
      <c r="D49" s="93"/>
      <c r="E49" s="358"/>
      <c r="F49" s="359"/>
      <c r="G49" s="178"/>
      <c r="K49" s="179"/>
      <c r="L49" s="179"/>
      <c r="M49" s="179"/>
      <c r="N49" s="179"/>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75" thickBot="1">
      <c r="A50" s="66"/>
      <c r="B50" s="89"/>
      <c r="C50" s="68"/>
      <c r="D50" s="93"/>
      <c r="E50" s="363"/>
      <c r="F50" s="364"/>
      <c r="G50" s="178"/>
      <c r="K50" s="179"/>
      <c r="L50" s="179"/>
      <c r="M50" s="179"/>
      <c r="N50" s="179"/>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8.75" thickBot="1">
      <c r="A51" s="479" t="str">
        <f>B7&amp; " carried to summary page"</f>
        <v>Schedule 4 carried to summary page</v>
      </c>
      <c r="B51" s="485"/>
      <c r="C51" s="485"/>
      <c r="D51" s="485"/>
      <c r="E51" s="485"/>
      <c r="F51" s="353">
        <f>SUM(F13:F49)</f>
        <v>0</v>
      </c>
      <c r="G51" s="178"/>
      <c r="K51" s="179"/>
      <c r="L51" s="179"/>
      <c r="M51" s="179"/>
      <c r="N51" s="179"/>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thickBot="1">
      <c r="F52" s="259"/>
      <c r="G52" s="178"/>
      <c r="H52" s="161"/>
      <c r="I52" s="161"/>
      <c r="J52" s="161"/>
      <c r="K52" s="179"/>
      <c r="L52" s="179"/>
      <c r="M52" s="179"/>
      <c r="N52" s="179"/>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8.75" thickBot="1">
      <c r="A53" s="466">
        <f>+'Outstanding works 2'!A72:F72+1</f>
        <v>8</v>
      </c>
      <c r="B53" s="467"/>
      <c r="C53" s="467"/>
      <c r="D53" s="467"/>
      <c r="E53" s="467"/>
      <c r="F53" s="468"/>
      <c r="G53" s="178"/>
      <c r="H53" s="161"/>
      <c r="I53" s="161"/>
      <c r="J53" s="161"/>
      <c r="K53" s="179"/>
      <c r="L53" s="179"/>
      <c r="M53" s="179"/>
      <c r="N53" s="179"/>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c r="A54" s="240"/>
      <c r="B54" s="240"/>
      <c r="C54" s="240"/>
      <c r="D54" s="240"/>
      <c r="E54" s="240"/>
      <c r="F54" s="240"/>
      <c r="G54" s="178"/>
      <c r="K54" s="179"/>
      <c r="L54" s="179"/>
      <c r="M54" s="179"/>
      <c r="N54" s="179"/>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c r="A55" s="178"/>
      <c r="B55" s="178"/>
      <c r="C55" s="178"/>
      <c r="D55" s="178"/>
      <c r="E55" s="178"/>
      <c r="F55" s="178"/>
      <c r="G55" s="178"/>
      <c r="H55" s="183">
        <f>SUM(F27:F29)</f>
        <v>0</v>
      </c>
      <c r="K55" s="179"/>
      <c r="L55" s="179"/>
      <c r="M55" s="179"/>
      <c r="N55" s="179"/>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c r="A56" s="178"/>
      <c r="B56" s="178"/>
      <c r="C56" s="178"/>
      <c r="D56" s="178"/>
      <c r="E56" s="178"/>
      <c r="F56" s="178"/>
      <c r="G56" s="178"/>
      <c r="H56" s="179"/>
      <c r="I56" s="179"/>
      <c r="J56" s="179"/>
      <c r="K56" s="179"/>
      <c r="L56" s="179"/>
      <c r="M56" s="179"/>
      <c r="N56" s="179"/>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c r="A57" s="178"/>
      <c r="B57" s="178"/>
      <c r="C57" s="178"/>
      <c r="D57" s="178"/>
      <c r="E57" s="178"/>
      <c r="F57" s="178"/>
      <c r="G57" s="178"/>
      <c r="H57" s="179"/>
      <c r="I57" s="179"/>
      <c r="J57" s="179"/>
      <c r="K57" s="179"/>
      <c r="L57" s="179"/>
      <c r="M57" s="179"/>
      <c r="N57" s="179"/>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c r="A58" s="178"/>
      <c r="B58" s="178"/>
      <c r="C58" s="178"/>
      <c r="D58" s="182"/>
      <c r="E58" s="178"/>
      <c r="F58" s="178"/>
      <c r="G58" s="178"/>
      <c r="H58" s="179"/>
      <c r="I58" s="179"/>
      <c r="J58" s="179"/>
      <c r="K58" s="179"/>
      <c r="L58" s="179"/>
      <c r="M58" s="179"/>
      <c r="N58" s="179"/>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c r="A59" s="178"/>
      <c r="B59" s="178"/>
      <c r="C59" s="178"/>
      <c r="D59" s="182"/>
      <c r="E59" s="178"/>
      <c r="F59" s="178"/>
      <c r="G59" s="178"/>
      <c r="H59" s="179"/>
      <c r="I59" s="179"/>
      <c r="J59" s="179"/>
      <c r="K59" s="179"/>
      <c r="L59" s="179"/>
      <c r="M59" s="179"/>
      <c r="N59" s="179"/>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c r="A60" s="178"/>
      <c r="B60" s="178"/>
      <c r="C60" s="178"/>
      <c r="D60" s="182"/>
      <c r="E60" s="178"/>
      <c r="F60" s="178"/>
      <c r="G60" s="178"/>
      <c r="H60" s="179"/>
      <c r="I60" s="179"/>
      <c r="J60" s="179"/>
      <c r="K60" s="179"/>
      <c r="L60" s="179"/>
      <c r="M60" s="179"/>
      <c r="N60" s="179"/>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c r="A61" s="178"/>
      <c r="B61" s="178"/>
      <c r="C61" s="178"/>
      <c r="D61" s="182"/>
      <c r="E61" s="178"/>
      <c r="F61" s="178"/>
      <c r="G61" s="178"/>
      <c r="H61" s="179"/>
      <c r="I61" s="179"/>
      <c r="J61" s="179"/>
      <c r="K61" s="179"/>
      <c r="L61" s="179"/>
      <c r="M61" s="179"/>
      <c r="N61" s="179"/>
    </row>
    <row r="62" spans="1:42">
      <c r="A62" s="178"/>
      <c r="B62" s="178"/>
      <c r="C62" s="178"/>
      <c r="D62" s="182"/>
      <c r="E62" s="178"/>
      <c r="F62" s="178"/>
      <c r="G62" s="178"/>
      <c r="H62" s="179"/>
      <c r="I62" s="179"/>
      <c r="J62" s="179"/>
      <c r="K62" s="179"/>
      <c r="L62" s="179"/>
      <c r="M62" s="179"/>
      <c r="N62" s="179"/>
    </row>
    <row r="63" spans="1:42">
      <c r="G63" s="178"/>
      <c r="H63" s="179"/>
      <c r="I63" s="179"/>
      <c r="J63" s="179"/>
      <c r="K63" s="179"/>
      <c r="L63" s="179"/>
      <c r="M63" s="179"/>
      <c r="N63" s="179"/>
    </row>
    <row r="64" spans="1:42">
      <c r="A64" s="178"/>
      <c r="B64" s="178"/>
      <c r="C64" s="178"/>
      <c r="D64" s="182"/>
      <c r="E64" s="178"/>
      <c r="F64" s="178"/>
      <c r="G64" s="178"/>
      <c r="H64" s="179"/>
      <c r="I64" s="179"/>
      <c r="J64" s="179"/>
      <c r="K64" s="179"/>
      <c r="L64" s="179"/>
      <c r="M64" s="179"/>
      <c r="N64" s="179"/>
    </row>
    <row r="65" spans="1:14">
      <c r="A65" s="178"/>
      <c r="B65" s="178"/>
      <c r="C65" s="178"/>
      <c r="D65" s="182"/>
      <c r="E65" s="178"/>
      <c r="F65" s="178"/>
      <c r="G65" s="178"/>
      <c r="H65" s="179"/>
      <c r="I65" s="179"/>
      <c r="J65" s="179"/>
      <c r="K65" s="179"/>
      <c r="L65" s="179"/>
      <c r="M65" s="179"/>
      <c r="N65" s="179"/>
    </row>
    <row r="66" spans="1:14">
      <c r="A66" s="178"/>
      <c r="B66" s="178"/>
      <c r="C66" s="178"/>
      <c r="D66" s="182"/>
      <c r="E66" s="178"/>
      <c r="F66" s="178"/>
      <c r="G66" s="178"/>
      <c r="H66" s="179"/>
      <c r="I66" s="179"/>
      <c r="J66" s="179"/>
      <c r="K66" s="179"/>
      <c r="L66" s="179"/>
      <c r="M66" s="179"/>
      <c r="N66" s="179"/>
    </row>
    <row r="67" spans="1:14">
      <c r="A67" s="178"/>
      <c r="B67" s="178"/>
      <c r="C67" s="178"/>
      <c r="D67" s="182"/>
      <c r="E67" s="178"/>
      <c r="F67" s="178"/>
      <c r="G67" s="178"/>
      <c r="H67" s="179"/>
      <c r="I67" s="179"/>
      <c r="J67" s="179"/>
      <c r="K67" s="179"/>
      <c r="L67" s="179"/>
      <c r="M67" s="179"/>
      <c r="N67" s="179"/>
    </row>
    <row r="68" spans="1:14">
      <c r="A68" s="178"/>
      <c r="B68" s="178"/>
      <c r="C68" s="178"/>
      <c r="D68" s="182"/>
      <c r="E68" s="178"/>
      <c r="F68" s="178"/>
      <c r="G68" s="178"/>
      <c r="H68" s="179"/>
      <c r="I68" s="179"/>
      <c r="J68" s="179"/>
      <c r="K68" s="179"/>
      <c r="L68" s="179"/>
      <c r="M68" s="179"/>
      <c r="N68" s="179"/>
    </row>
    <row r="69" spans="1:14">
      <c r="A69" s="178"/>
      <c r="B69" s="178"/>
      <c r="C69" s="178"/>
      <c r="D69" s="182"/>
      <c r="E69" s="178"/>
      <c r="F69" s="178"/>
      <c r="G69" s="178"/>
      <c r="H69" s="179"/>
      <c r="I69" s="179"/>
      <c r="J69" s="179"/>
      <c r="K69" s="179"/>
      <c r="L69" s="179"/>
      <c r="M69" s="179"/>
      <c r="N69" s="179"/>
    </row>
    <row r="70" spans="1:14">
      <c r="A70" s="178"/>
      <c r="B70" s="178"/>
      <c r="C70" s="178"/>
      <c r="D70" s="182"/>
      <c r="E70" s="178"/>
      <c r="F70" s="178"/>
      <c r="G70" s="178"/>
      <c r="H70" s="179"/>
      <c r="I70" s="179"/>
      <c r="J70" s="179"/>
      <c r="K70" s="179"/>
      <c r="L70" s="179"/>
      <c r="M70" s="179"/>
      <c r="N70" s="179"/>
    </row>
    <row r="71" spans="1:14">
      <c r="A71" s="178"/>
      <c r="B71" s="178"/>
      <c r="C71" s="178"/>
      <c r="D71" s="182"/>
      <c r="E71" s="178"/>
      <c r="F71" s="178"/>
      <c r="G71" s="178"/>
      <c r="H71" s="179"/>
      <c r="I71" s="179"/>
      <c r="J71" s="179"/>
      <c r="K71" s="179"/>
      <c r="L71" s="179"/>
      <c r="M71" s="179"/>
      <c r="N71" s="179"/>
    </row>
    <row r="72" spans="1:14">
      <c r="A72" s="178"/>
      <c r="B72" s="178"/>
      <c r="C72" s="178"/>
      <c r="D72" s="182"/>
      <c r="E72" s="178"/>
      <c r="F72" s="178"/>
      <c r="G72" s="178"/>
      <c r="H72" s="179"/>
      <c r="I72" s="179"/>
      <c r="J72" s="179"/>
      <c r="K72" s="179"/>
      <c r="L72" s="179"/>
      <c r="M72" s="179"/>
      <c r="N72" s="179"/>
    </row>
    <row r="73" spans="1:14">
      <c r="A73" s="178"/>
      <c r="B73" s="178"/>
      <c r="C73" s="178"/>
      <c r="D73" s="182"/>
      <c r="E73" s="178"/>
      <c r="F73" s="178"/>
      <c r="G73" s="178"/>
      <c r="H73" s="179"/>
      <c r="I73" s="179"/>
      <c r="J73" s="179"/>
      <c r="K73" s="179"/>
      <c r="L73" s="179"/>
      <c r="M73" s="179"/>
      <c r="N73" s="179"/>
    </row>
    <row r="74" spans="1:14">
      <c r="A74" s="178"/>
      <c r="B74" s="178"/>
      <c r="C74" s="178"/>
      <c r="D74" s="182"/>
      <c r="E74" s="178"/>
      <c r="F74" s="178"/>
      <c r="G74" s="178"/>
      <c r="H74" s="179"/>
      <c r="I74" s="179"/>
      <c r="J74" s="179"/>
      <c r="K74" s="179"/>
      <c r="L74" s="179"/>
      <c r="M74" s="179"/>
      <c r="N74" s="179"/>
    </row>
    <row r="75" spans="1:14">
      <c r="A75" s="178"/>
      <c r="B75" s="178"/>
      <c r="C75" s="178"/>
      <c r="D75" s="182"/>
      <c r="E75" s="178"/>
      <c r="F75" s="178"/>
      <c r="G75" s="178"/>
      <c r="H75" s="179"/>
      <c r="I75" s="179"/>
      <c r="J75" s="179"/>
      <c r="K75" s="179"/>
      <c r="L75" s="179"/>
      <c r="M75" s="179"/>
      <c r="N75" s="179"/>
    </row>
    <row r="76" spans="1:14">
      <c r="A76" s="178"/>
      <c r="B76" s="178"/>
      <c r="C76" s="178"/>
      <c r="D76" s="182"/>
      <c r="E76" s="178"/>
      <c r="F76" s="178"/>
      <c r="G76" s="178"/>
      <c r="H76" s="179"/>
      <c r="I76" s="179"/>
      <c r="J76" s="179"/>
      <c r="K76" s="179"/>
      <c r="L76" s="179"/>
      <c r="M76" s="179"/>
      <c r="N76" s="179"/>
    </row>
    <row r="77" spans="1:14">
      <c r="A77" s="178"/>
      <c r="B77" s="178"/>
      <c r="C77" s="178"/>
      <c r="D77" s="182"/>
      <c r="E77" s="178"/>
      <c r="F77" s="178"/>
      <c r="G77" s="178"/>
      <c r="H77" s="179"/>
      <c r="I77" s="179"/>
      <c r="J77" s="179"/>
      <c r="K77" s="179"/>
      <c r="L77" s="179"/>
      <c r="M77" s="179"/>
      <c r="N77" s="179"/>
    </row>
    <row r="78" spans="1:14">
      <c r="A78" s="178"/>
      <c r="B78" s="178"/>
      <c r="C78" s="178"/>
      <c r="D78" s="182"/>
      <c r="E78" s="178"/>
      <c r="F78" s="178"/>
      <c r="G78" s="178"/>
      <c r="H78" s="179"/>
      <c r="I78" s="179"/>
      <c r="J78" s="179"/>
      <c r="K78" s="179"/>
      <c r="L78" s="179"/>
      <c r="M78" s="179"/>
      <c r="N78" s="179"/>
    </row>
    <row r="79" spans="1:14">
      <c r="A79" s="178"/>
      <c r="B79" s="178"/>
      <c r="C79" s="178"/>
      <c r="D79" s="182"/>
      <c r="E79" s="178"/>
      <c r="F79" s="178"/>
      <c r="G79" s="178"/>
      <c r="H79" s="179"/>
      <c r="I79" s="179"/>
      <c r="J79" s="179"/>
      <c r="K79" s="179"/>
      <c r="L79" s="179"/>
      <c r="M79" s="179"/>
      <c r="N79" s="179"/>
    </row>
    <row r="80" spans="1:14">
      <c r="A80" s="178"/>
      <c r="B80" s="178"/>
      <c r="C80" s="178"/>
      <c r="D80" s="182"/>
      <c r="E80" s="178"/>
      <c r="F80" s="178"/>
      <c r="G80" s="178"/>
      <c r="H80" s="179"/>
      <c r="I80" s="179"/>
      <c r="J80" s="179"/>
      <c r="K80" s="179"/>
      <c r="L80" s="179"/>
      <c r="M80" s="179"/>
      <c r="N80" s="179"/>
    </row>
    <row r="81" spans="1:14">
      <c r="A81" s="178"/>
      <c r="B81" s="178"/>
      <c r="C81" s="178"/>
      <c r="D81" s="182"/>
      <c r="E81" s="178"/>
      <c r="F81" s="178"/>
      <c r="G81" s="178"/>
      <c r="H81" s="179"/>
      <c r="I81" s="179"/>
      <c r="J81" s="179"/>
      <c r="K81" s="179"/>
      <c r="L81" s="179"/>
      <c r="M81" s="179"/>
      <c r="N81" s="179"/>
    </row>
    <row r="82" spans="1:14">
      <c r="A82" s="178"/>
      <c r="B82" s="178"/>
      <c r="C82" s="178"/>
      <c r="D82" s="182"/>
      <c r="E82" s="178"/>
      <c r="F82" s="178"/>
      <c r="G82" s="178"/>
      <c r="H82" s="179"/>
      <c r="I82" s="179"/>
      <c r="J82" s="179"/>
      <c r="K82" s="179"/>
      <c r="L82" s="179"/>
      <c r="M82" s="179"/>
      <c r="N82" s="179"/>
    </row>
    <row r="83" spans="1:14">
      <c r="A83" s="178"/>
      <c r="B83" s="178"/>
      <c r="C83" s="178"/>
      <c r="D83" s="182"/>
      <c r="E83" s="178"/>
      <c r="F83" s="178"/>
      <c r="G83" s="178"/>
      <c r="H83" s="179"/>
      <c r="I83" s="179"/>
      <c r="J83" s="179"/>
      <c r="K83" s="179"/>
      <c r="L83" s="179"/>
      <c r="M83" s="179"/>
      <c r="N83" s="179"/>
    </row>
    <row r="84" spans="1:14">
      <c r="A84" s="178"/>
      <c r="B84" s="178"/>
      <c r="C84" s="178"/>
      <c r="D84" s="182"/>
      <c r="E84" s="178"/>
      <c r="F84" s="178"/>
      <c r="G84" s="178"/>
      <c r="H84" s="179"/>
      <c r="I84" s="179"/>
      <c r="J84" s="179"/>
      <c r="K84" s="179"/>
      <c r="L84" s="179"/>
      <c r="M84" s="179"/>
      <c r="N84" s="179"/>
    </row>
    <row r="85" spans="1:14">
      <c r="A85" s="178"/>
      <c r="B85" s="178"/>
      <c r="C85" s="178"/>
      <c r="D85" s="182"/>
      <c r="E85" s="178"/>
      <c r="F85" s="178"/>
      <c r="G85" s="178"/>
      <c r="H85" s="179"/>
      <c r="I85" s="179"/>
      <c r="J85" s="179"/>
      <c r="K85" s="179"/>
      <c r="L85" s="179"/>
      <c r="M85" s="179"/>
      <c r="N85" s="179"/>
    </row>
    <row r="86" spans="1:14">
      <c r="A86" s="178"/>
      <c r="B86" s="178"/>
      <c r="C86" s="178"/>
      <c r="D86" s="182"/>
      <c r="E86" s="178"/>
      <c r="F86" s="178"/>
      <c r="G86" s="178"/>
      <c r="H86" s="179"/>
      <c r="I86" s="179"/>
      <c r="J86" s="179"/>
      <c r="K86" s="179"/>
      <c r="L86" s="179"/>
      <c r="M86" s="179"/>
      <c r="N86" s="179"/>
    </row>
    <row r="87" spans="1:14">
      <c r="A87" s="178"/>
      <c r="B87" s="178"/>
      <c r="C87" s="178"/>
      <c r="D87" s="182"/>
      <c r="E87" s="178"/>
      <c r="F87" s="178"/>
      <c r="G87" s="178"/>
      <c r="H87" s="179"/>
      <c r="I87" s="179"/>
      <c r="J87" s="179"/>
      <c r="K87" s="179"/>
      <c r="L87" s="179"/>
      <c r="M87" s="179"/>
      <c r="N87" s="179"/>
    </row>
    <row r="88" spans="1:14">
      <c r="A88" s="178"/>
      <c r="B88" s="178"/>
      <c r="C88" s="178"/>
      <c r="D88" s="182"/>
      <c r="E88" s="178"/>
      <c r="F88" s="178"/>
      <c r="G88" s="178"/>
      <c r="H88" s="179"/>
      <c r="I88" s="179"/>
      <c r="J88" s="179"/>
      <c r="K88" s="179"/>
      <c r="L88" s="179"/>
      <c r="M88" s="179"/>
      <c r="N88" s="179"/>
    </row>
    <row r="89" spans="1:14">
      <c r="A89" s="178"/>
      <c r="B89" s="178"/>
      <c r="C89" s="178"/>
      <c r="D89" s="182"/>
      <c r="E89" s="178"/>
      <c r="F89" s="178"/>
      <c r="G89" s="178"/>
      <c r="H89" s="179"/>
      <c r="I89" s="179"/>
      <c r="J89" s="179"/>
      <c r="K89" s="179"/>
      <c r="L89" s="179"/>
      <c r="M89" s="179"/>
      <c r="N89" s="179"/>
    </row>
    <row r="90" spans="1:14">
      <c r="A90" s="178"/>
      <c r="B90" s="178"/>
      <c r="C90" s="178"/>
      <c r="D90" s="182"/>
      <c r="E90" s="178"/>
      <c r="F90" s="178"/>
      <c r="G90" s="178"/>
      <c r="H90" s="179"/>
      <c r="I90" s="179"/>
      <c r="J90" s="179"/>
      <c r="K90" s="179"/>
      <c r="L90" s="179"/>
      <c r="M90" s="179"/>
      <c r="N90" s="179"/>
    </row>
    <row r="91" spans="1:14">
      <c r="A91" s="178"/>
      <c r="B91" s="178"/>
      <c r="C91" s="178"/>
      <c r="D91" s="182"/>
      <c r="E91" s="178"/>
      <c r="F91" s="178"/>
      <c r="G91" s="178"/>
      <c r="H91" s="179"/>
      <c r="I91" s="179"/>
      <c r="J91" s="179"/>
      <c r="K91" s="179"/>
      <c r="L91" s="179"/>
      <c r="M91" s="179"/>
      <c r="N91" s="179"/>
    </row>
    <row r="92" spans="1:14">
      <c r="A92" s="178"/>
      <c r="B92" s="178"/>
      <c r="C92" s="178"/>
      <c r="D92" s="182"/>
      <c r="E92" s="178"/>
      <c r="F92" s="178"/>
      <c r="G92" s="178"/>
      <c r="H92" s="179"/>
      <c r="I92" s="179"/>
      <c r="J92" s="179"/>
      <c r="K92" s="179"/>
      <c r="L92" s="179"/>
      <c r="M92" s="179"/>
      <c r="N92" s="179"/>
    </row>
    <row r="93" spans="1:14">
      <c r="A93" s="178"/>
      <c r="B93" s="178"/>
      <c r="C93" s="178"/>
      <c r="D93" s="182"/>
      <c r="E93" s="178"/>
      <c r="F93" s="178"/>
      <c r="G93" s="178"/>
      <c r="H93" s="179"/>
      <c r="I93" s="179"/>
      <c r="J93" s="179"/>
      <c r="K93" s="179"/>
      <c r="L93" s="179"/>
      <c r="M93" s="179"/>
      <c r="N93" s="179"/>
    </row>
    <row r="94" spans="1:14">
      <c r="A94" s="178"/>
      <c r="B94" s="178"/>
      <c r="C94" s="178"/>
      <c r="D94" s="182"/>
      <c r="E94" s="178"/>
      <c r="F94" s="178"/>
      <c r="G94" s="178"/>
      <c r="H94" s="179"/>
      <c r="I94" s="179"/>
      <c r="J94" s="179"/>
      <c r="K94" s="179"/>
      <c r="L94" s="179"/>
      <c r="M94" s="179"/>
      <c r="N94" s="179"/>
    </row>
    <row r="95" spans="1:14">
      <c r="A95" s="178"/>
      <c r="B95" s="178"/>
      <c r="C95" s="178"/>
      <c r="D95" s="182"/>
      <c r="E95" s="178"/>
      <c r="F95" s="178"/>
      <c r="G95" s="178"/>
      <c r="H95" s="179"/>
      <c r="I95" s="179"/>
      <c r="J95" s="179"/>
      <c r="K95" s="179"/>
      <c r="L95" s="179"/>
      <c r="M95" s="179"/>
      <c r="N95" s="179"/>
    </row>
    <row r="96" spans="1:14">
      <c r="A96" s="178"/>
      <c r="B96" s="178"/>
      <c r="C96" s="178"/>
      <c r="D96" s="182"/>
      <c r="E96" s="178"/>
      <c r="F96" s="178"/>
      <c r="G96" s="178"/>
      <c r="H96" s="179"/>
      <c r="I96" s="179"/>
      <c r="J96" s="179"/>
      <c r="K96" s="179"/>
      <c r="L96" s="179"/>
      <c r="M96" s="179"/>
      <c r="N96" s="179"/>
    </row>
    <row r="97" spans="1:14">
      <c r="A97" s="178"/>
      <c r="B97" s="178"/>
      <c r="C97" s="178"/>
      <c r="D97" s="182"/>
      <c r="E97" s="178"/>
      <c r="F97" s="178"/>
      <c r="G97" s="178"/>
      <c r="H97" s="179"/>
      <c r="I97" s="179"/>
      <c r="J97" s="179"/>
      <c r="K97" s="179"/>
      <c r="L97" s="179"/>
      <c r="M97" s="179"/>
      <c r="N97" s="179"/>
    </row>
    <row r="98" spans="1:14">
      <c r="A98" s="178"/>
      <c r="B98" s="178"/>
      <c r="C98" s="178"/>
      <c r="D98" s="182"/>
      <c r="E98" s="178"/>
      <c r="F98" s="178"/>
      <c r="G98" s="178"/>
      <c r="H98" s="179"/>
      <c r="I98" s="179"/>
      <c r="J98" s="179"/>
      <c r="K98" s="179"/>
      <c r="L98" s="179"/>
      <c r="M98" s="179"/>
      <c r="N98" s="179"/>
    </row>
    <row r="99" spans="1:14">
      <c r="A99" s="178"/>
      <c r="B99" s="178"/>
      <c r="C99" s="178"/>
      <c r="D99" s="182"/>
      <c r="E99" s="178"/>
      <c r="F99" s="178"/>
      <c r="G99" s="178"/>
      <c r="H99" s="179"/>
      <c r="I99" s="179"/>
      <c r="J99" s="179"/>
      <c r="K99" s="179"/>
      <c r="L99" s="179"/>
      <c r="M99" s="179"/>
      <c r="N99" s="179"/>
    </row>
    <row r="100" spans="1:14">
      <c r="A100" s="178"/>
      <c r="B100" s="178"/>
      <c r="C100" s="178"/>
      <c r="D100" s="182"/>
      <c r="E100" s="178"/>
      <c r="F100" s="178"/>
      <c r="G100" s="178"/>
      <c r="H100" s="179"/>
      <c r="I100" s="179"/>
      <c r="J100" s="179"/>
      <c r="K100" s="179"/>
      <c r="L100" s="179"/>
      <c r="M100" s="179"/>
      <c r="N100" s="179"/>
    </row>
    <row r="101" spans="1:14">
      <c r="A101" s="178"/>
      <c r="B101" s="178"/>
      <c r="C101" s="178"/>
      <c r="D101" s="182"/>
      <c r="E101" s="178"/>
      <c r="F101" s="178"/>
      <c r="G101" s="178"/>
      <c r="H101" s="179"/>
      <c r="I101" s="179"/>
      <c r="J101" s="179"/>
      <c r="K101" s="179"/>
      <c r="L101" s="179"/>
      <c r="M101" s="179"/>
      <c r="N101" s="179"/>
    </row>
    <row r="102" spans="1:14">
      <c r="A102" s="178"/>
      <c r="B102" s="178"/>
      <c r="C102" s="178"/>
      <c r="D102" s="182"/>
      <c r="E102" s="178"/>
      <c r="F102" s="178"/>
      <c r="G102" s="178"/>
      <c r="H102" s="179"/>
      <c r="I102" s="179"/>
      <c r="J102" s="179"/>
      <c r="K102" s="179"/>
      <c r="L102" s="179"/>
      <c r="M102" s="179"/>
      <c r="N102" s="179"/>
    </row>
    <row r="103" spans="1:14">
      <c r="A103" s="178"/>
      <c r="B103" s="178"/>
      <c r="C103" s="178"/>
      <c r="D103" s="182"/>
      <c r="E103" s="178"/>
      <c r="F103" s="178"/>
      <c r="G103" s="178"/>
      <c r="H103" s="179"/>
      <c r="I103" s="179"/>
      <c r="J103" s="179"/>
      <c r="K103" s="179"/>
      <c r="L103" s="179"/>
      <c r="M103" s="179"/>
      <c r="N103" s="179"/>
    </row>
    <row r="104" spans="1:14">
      <c r="A104" s="178"/>
      <c r="B104" s="178"/>
      <c r="C104" s="178"/>
      <c r="D104" s="182"/>
      <c r="E104" s="178"/>
      <c r="F104" s="178"/>
      <c r="G104" s="178"/>
      <c r="H104" s="179"/>
      <c r="I104" s="179"/>
      <c r="J104" s="179"/>
      <c r="K104" s="179"/>
      <c r="L104" s="179"/>
      <c r="M104" s="179"/>
      <c r="N104" s="179"/>
    </row>
    <row r="105" spans="1:14">
      <c r="A105" s="178"/>
      <c r="B105" s="178"/>
      <c r="C105" s="178"/>
      <c r="D105" s="182"/>
      <c r="E105" s="178"/>
      <c r="F105" s="178"/>
      <c r="G105" s="178"/>
      <c r="H105" s="179"/>
      <c r="I105" s="179"/>
      <c r="J105" s="179"/>
      <c r="K105" s="179"/>
      <c r="L105" s="179"/>
      <c r="M105" s="179"/>
      <c r="N105" s="179"/>
    </row>
    <row r="106" spans="1:14">
      <c r="A106" s="178"/>
      <c r="B106" s="178"/>
      <c r="C106" s="178"/>
      <c r="D106" s="182"/>
      <c r="E106" s="178"/>
      <c r="F106" s="178"/>
      <c r="G106" s="178"/>
      <c r="H106" s="179"/>
      <c r="I106" s="179"/>
      <c r="J106" s="179"/>
      <c r="K106" s="179"/>
      <c r="L106" s="179"/>
      <c r="M106" s="179"/>
      <c r="N106" s="179"/>
    </row>
    <row r="107" spans="1:14">
      <c r="A107" s="178"/>
      <c r="B107" s="178"/>
      <c r="C107" s="178"/>
      <c r="D107" s="182"/>
      <c r="E107" s="178"/>
      <c r="F107" s="178"/>
      <c r="G107" s="178"/>
      <c r="H107" s="179"/>
      <c r="I107" s="179"/>
      <c r="J107" s="179"/>
      <c r="K107" s="179"/>
      <c r="L107" s="179"/>
      <c r="M107" s="179"/>
      <c r="N107" s="179"/>
    </row>
    <row r="108" spans="1:14">
      <c r="A108" s="178"/>
      <c r="B108" s="178"/>
      <c r="C108" s="178"/>
      <c r="D108" s="182"/>
      <c r="E108" s="178"/>
      <c r="F108" s="178"/>
      <c r="G108" s="178"/>
      <c r="H108" s="179"/>
      <c r="I108" s="179"/>
      <c r="J108" s="179"/>
      <c r="K108" s="179"/>
      <c r="L108" s="179"/>
      <c r="M108" s="179"/>
      <c r="N108" s="179"/>
    </row>
    <row r="109" spans="1:14">
      <c r="A109" s="178"/>
      <c r="B109" s="178"/>
      <c r="C109" s="178"/>
      <c r="D109" s="182"/>
      <c r="E109" s="178"/>
      <c r="F109" s="178"/>
      <c r="G109" s="178"/>
      <c r="H109" s="179"/>
      <c r="I109" s="179"/>
      <c r="J109" s="179"/>
      <c r="K109" s="179"/>
      <c r="L109" s="179"/>
      <c r="M109" s="179"/>
      <c r="N109" s="179"/>
    </row>
    <row r="110" spans="1:14">
      <c r="A110" s="178"/>
      <c r="B110" s="178"/>
      <c r="C110" s="178"/>
      <c r="D110" s="182"/>
      <c r="E110" s="178"/>
      <c r="F110" s="178"/>
      <c r="G110" s="178"/>
      <c r="H110" s="179"/>
      <c r="I110" s="179"/>
      <c r="J110" s="179"/>
      <c r="K110" s="179"/>
      <c r="L110" s="179"/>
      <c r="M110" s="179"/>
      <c r="N110" s="179"/>
    </row>
    <row r="111" spans="1:14">
      <c r="A111" s="178"/>
      <c r="B111" s="178"/>
      <c r="C111" s="178"/>
      <c r="D111" s="182"/>
      <c r="E111" s="178"/>
      <c r="F111" s="178"/>
      <c r="G111" s="178"/>
      <c r="H111" s="179"/>
      <c r="I111" s="179"/>
      <c r="J111" s="179"/>
      <c r="K111" s="179"/>
      <c r="L111" s="179"/>
      <c r="M111" s="179"/>
      <c r="N111" s="179"/>
    </row>
    <row r="112" spans="1:14">
      <c r="A112" s="178"/>
      <c r="B112" s="178"/>
      <c r="C112" s="178"/>
      <c r="D112" s="182"/>
      <c r="E112" s="178"/>
      <c r="F112" s="178"/>
      <c r="G112" s="178"/>
      <c r="H112" s="179"/>
      <c r="I112" s="179"/>
      <c r="J112" s="179"/>
      <c r="K112" s="179"/>
      <c r="L112" s="179"/>
      <c r="M112" s="179"/>
      <c r="N112" s="179"/>
    </row>
    <row r="113" spans="1:14">
      <c r="A113" s="178"/>
      <c r="B113" s="178"/>
      <c r="C113" s="178"/>
      <c r="D113" s="182"/>
      <c r="E113" s="178"/>
      <c r="F113" s="178"/>
      <c r="G113" s="178"/>
      <c r="H113" s="179"/>
      <c r="I113" s="179"/>
      <c r="J113" s="179"/>
      <c r="K113" s="179"/>
      <c r="L113" s="179"/>
      <c r="M113" s="179"/>
      <c r="N113" s="179"/>
    </row>
    <row r="114" spans="1:14">
      <c r="A114" s="178"/>
      <c r="B114" s="178"/>
      <c r="C114" s="178"/>
      <c r="D114" s="182"/>
      <c r="E114" s="178"/>
      <c r="F114" s="178"/>
      <c r="G114" s="178"/>
      <c r="H114" s="179"/>
      <c r="I114" s="179"/>
      <c r="J114" s="179"/>
      <c r="K114" s="179"/>
      <c r="L114" s="179"/>
      <c r="M114" s="179"/>
      <c r="N114" s="179"/>
    </row>
    <row r="115" spans="1:14">
      <c r="A115" s="178"/>
      <c r="B115" s="178"/>
      <c r="C115" s="178"/>
      <c r="D115" s="182"/>
      <c r="E115" s="178"/>
      <c r="F115" s="178"/>
      <c r="G115" s="178"/>
      <c r="H115" s="179"/>
      <c r="I115" s="179"/>
      <c r="J115" s="179"/>
      <c r="K115" s="179"/>
      <c r="L115" s="179"/>
      <c r="M115" s="179"/>
      <c r="N115" s="179"/>
    </row>
    <row r="116" spans="1:14">
      <c r="A116" s="178"/>
      <c r="B116" s="178"/>
      <c r="C116" s="178"/>
      <c r="D116" s="182"/>
      <c r="E116" s="178"/>
      <c r="F116" s="178"/>
      <c r="G116" s="178"/>
      <c r="H116" s="179"/>
      <c r="I116" s="179"/>
      <c r="J116" s="179"/>
      <c r="K116" s="179"/>
      <c r="L116" s="179"/>
      <c r="M116" s="179"/>
      <c r="N116" s="179"/>
    </row>
    <row r="117" spans="1:14">
      <c r="A117" s="178"/>
      <c r="B117" s="178"/>
      <c r="C117" s="178"/>
      <c r="D117" s="182"/>
      <c r="E117" s="178"/>
      <c r="F117" s="178"/>
      <c r="G117" s="178"/>
      <c r="H117" s="179"/>
      <c r="I117" s="179"/>
      <c r="J117" s="179"/>
      <c r="K117" s="179"/>
      <c r="L117" s="179"/>
      <c r="M117" s="179"/>
      <c r="N117" s="179"/>
    </row>
    <row r="118" spans="1:14">
      <c r="A118" s="178"/>
      <c r="B118" s="178"/>
      <c r="C118" s="178"/>
      <c r="D118" s="182"/>
      <c r="E118" s="178"/>
      <c r="F118" s="178"/>
      <c r="G118" s="178"/>
      <c r="H118" s="179"/>
      <c r="I118" s="179"/>
      <c r="J118" s="179"/>
      <c r="K118" s="179"/>
      <c r="L118" s="179"/>
      <c r="M118" s="179"/>
      <c r="N118" s="179"/>
    </row>
    <row r="119" spans="1:14">
      <c r="A119" s="178"/>
      <c r="B119" s="178"/>
      <c r="C119" s="178"/>
      <c r="D119" s="182"/>
      <c r="E119" s="178"/>
      <c r="F119" s="178"/>
      <c r="G119" s="178"/>
      <c r="H119" s="179"/>
      <c r="I119" s="179"/>
      <c r="J119" s="179"/>
      <c r="K119" s="179"/>
      <c r="L119" s="179"/>
      <c r="M119" s="179"/>
      <c r="N119" s="179"/>
    </row>
    <row r="120" spans="1:14">
      <c r="A120" s="178"/>
      <c r="B120" s="178"/>
      <c r="C120" s="178"/>
      <c r="D120" s="182"/>
      <c r="E120" s="178"/>
      <c r="F120" s="178"/>
      <c r="G120" s="178"/>
      <c r="H120" s="179"/>
      <c r="I120" s="179"/>
      <c r="J120" s="179"/>
      <c r="K120" s="179"/>
      <c r="L120" s="179"/>
      <c r="M120" s="179"/>
      <c r="N120" s="179"/>
    </row>
    <row r="121" spans="1:14">
      <c r="A121" s="178"/>
      <c r="B121" s="178"/>
      <c r="C121" s="178"/>
      <c r="D121" s="182"/>
      <c r="E121" s="178"/>
      <c r="F121" s="178"/>
      <c r="G121" s="178"/>
      <c r="H121" s="179"/>
      <c r="I121" s="179"/>
      <c r="J121" s="179"/>
      <c r="K121" s="179"/>
      <c r="L121" s="179"/>
      <c r="M121" s="179"/>
      <c r="N121" s="179"/>
    </row>
    <row r="122" spans="1:14">
      <c r="A122" s="178"/>
      <c r="B122" s="178"/>
      <c r="C122" s="178"/>
      <c r="D122" s="182"/>
      <c r="E122" s="178"/>
      <c r="F122" s="178"/>
      <c r="G122" s="178"/>
      <c r="H122" s="179"/>
      <c r="I122" s="179"/>
      <c r="J122" s="179"/>
      <c r="K122" s="179"/>
      <c r="L122" s="179"/>
      <c r="M122" s="179"/>
      <c r="N122" s="179"/>
    </row>
    <row r="123" spans="1:14">
      <c r="A123" s="178"/>
      <c r="B123" s="178"/>
      <c r="C123" s="178"/>
      <c r="D123" s="182"/>
      <c r="E123" s="178"/>
      <c r="F123" s="178"/>
      <c r="G123" s="178"/>
      <c r="H123" s="179"/>
      <c r="I123" s="179"/>
      <c r="J123" s="179"/>
      <c r="K123" s="179"/>
      <c r="L123" s="179"/>
      <c r="M123" s="179"/>
      <c r="N123" s="179"/>
    </row>
    <row r="124" spans="1:14">
      <c r="A124" s="178"/>
      <c r="B124" s="178"/>
      <c r="C124" s="178"/>
      <c r="D124" s="182"/>
      <c r="E124" s="178"/>
      <c r="F124" s="178"/>
      <c r="G124" s="178"/>
      <c r="H124" s="179"/>
      <c r="I124" s="179"/>
      <c r="J124" s="179"/>
      <c r="K124" s="179"/>
      <c r="L124" s="179"/>
      <c r="M124" s="179"/>
      <c r="N124" s="179"/>
    </row>
    <row r="125" spans="1:14">
      <c r="A125" s="178"/>
      <c r="B125" s="178"/>
      <c r="C125" s="178"/>
      <c r="D125" s="182"/>
      <c r="E125" s="178"/>
      <c r="F125" s="178"/>
      <c r="G125" s="178"/>
      <c r="H125" s="179"/>
      <c r="I125" s="179"/>
      <c r="J125" s="179"/>
      <c r="K125" s="179"/>
      <c r="L125" s="179"/>
      <c r="M125" s="179"/>
      <c r="N125" s="179"/>
    </row>
    <row r="126" spans="1:14">
      <c r="A126" s="178"/>
      <c r="B126" s="178"/>
      <c r="C126" s="178"/>
      <c r="D126" s="182"/>
      <c r="E126" s="178"/>
      <c r="F126" s="178"/>
      <c r="G126" s="178"/>
      <c r="H126" s="179"/>
      <c r="I126" s="179"/>
      <c r="J126" s="179"/>
      <c r="K126" s="179"/>
      <c r="L126" s="179"/>
      <c r="M126" s="179"/>
      <c r="N126" s="179"/>
    </row>
    <row r="127" spans="1:14">
      <c r="A127" s="178"/>
      <c r="B127" s="178"/>
      <c r="C127" s="178"/>
      <c r="D127" s="182"/>
      <c r="E127" s="178"/>
      <c r="F127" s="178"/>
      <c r="G127" s="178"/>
      <c r="H127" s="179"/>
      <c r="I127" s="179"/>
      <c r="J127" s="179"/>
      <c r="K127" s="179"/>
      <c r="L127" s="179"/>
      <c r="M127" s="179"/>
      <c r="N127" s="179"/>
    </row>
    <row r="128" spans="1:14">
      <c r="A128" s="178"/>
      <c r="B128" s="178"/>
      <c r="C128" s="178"/>
      <c r="D128" s="182"/>
      <c r="E128" s="178"/>
      <c r="F128" s="178"/>
      <c r="G128" s="178"/>
      <c r="H128" s="179"/>
      <c r="I128" s="179"/>
      <c r="J128" s="179"/>
      <c r="K128" s="179"/>
      <c r="L128" s="179"/>
      <c r="M128" s="179"/>
      <c r="N128" s="179"/>
    </row>
    <row r="129" spans="1:14">
      <c r="A129" s="178"/>
      <c r="B129" s="178"/>
      <c r="C129" s="178"/>
      <c r="D129" s="182"/>
      <c r="E129" s="178"/>
      <c r="F129" s="178"/>
      <c r="G129" s="178"/>
      <c r="H129" s="179"/>
      <c r="I129" s="179"/>
      <c r="J129" s="179"/>
      <c r="K129" s="179"/>
      <c r="L129" s="179"/>
      <c r="M129" s="179"/>
      <c r="N129" s="179"/>
    </row>
    <row r="130" spans="1:14">
      <c r="A130" s="178"/>
      <c r="B130" s="178"/>
      <c r="C130" s="178"/>
      <c r="D130" s="182"/>
      <c r="E130" s="178"/>
      <c r="F130" s="178"/>
      <c r="G130" s="178"/>
      <c r="H130" s="179"/>
      <c r="I130" s="179"/>
      <c r="J130" s="179"/>
      <c r="K130" s="179"/>
      <c r="L130" s="179"/>
      <c r="M130" s="179"/>
      <c r="N130" s="179"/>
    </row>
    <row r="131" spans="1:14">
      <c r="A131" s="178"/>
      <c r="B131" s="178"/>
      <c r="C131" s="178"/>
      <c r="D131" s="182"/>
      <c r="E131" s="178"/>
      <c r="F131" s="178"/>
      <c r="G131" s="178"/>
      <c r="H131" s="179"/>
      <c r="I131" s="179"/>
      <c r="J131" s="179"/>
      <c r="K131" s="179"/>
      <c r="L131" s="179"/>
      <c r="M131" s="179"/>
      <c r="N131" s="179"/>
    </row>
    <row r="132" spans="1:14">
      <c r="A132" s="178"/>
      <c r="B132" s="178"/>
      <c r="C132" s="178"/>
      <c r="D132" s="182"/>
      <c r="E132" s="178"/>
      <c r="F132" s="178"/>
      <c r="G132" s="178"/>
      <c r="H132" s="179"/>
      <c r="I132" s="179"/>
      <c r="J132" s="179"/>
      <c r="K132" s="179"/>
      <c r="L132" s="179"/>
      <c r="M132" s="179"/>
      <c r="N132" s="179"/>
    </row>
    <row r="133" spans="1:14">
      <c r="A133" s="178"/>
      <c r="B133" s="178"/>
      <c r="C133" s="178"/>
      <c r="D133" s="182"/>
      <c r="E133" s="178"/>
      <c r="F133" s="178"/>
      <c r="G133" s="178"/>
      <c r="H133" s="179"/>
      <c r="I133" s="179"/>
      <c r="J133" s="179"/>
      <c r="K133" s="179"/>
      <c r="L133" s="179"/>
      <c r="M133" s="179"/>
      <c r="N133" s="179"/>
    </row>
    <row r="134" spans="1:14">
      <c r="A134" s="178"/>
      <c r="B134" s="178"/>
      <c r="C134" s="178"/>
      <c r="D134" s="182"/>
      <c r="E134" s="178"/>
      <c r="F134" s="178"/>
      <c r="G134" s="178"/>
      <c r="H134" s="179"/>
      <c r="I134" s="179"/>
      <c r="J134" s="179"/>
      <c r="K134" s="179"/>
      <c r="L134" s="179"/>
      <c r="M134" s="179"/>
      <c r="N134" s="179"/>
    </row>
    <row r="135" spans="1:14">
      <c r="A135" s="178"/>
      <c r="B135" s="178"/>
      <c r="C135" s="178"/>
      <c r="D135" s="182"/>
      <c r="E135" s="178"/>
      <c r="F135" s="178"/>
      <c r="G135" s="178"/>
      <c r="H135" s="179"/>
      <c r="I135" s="179"/>
      <c r="J135" s="179"/>
      <c r="K135" s="179"/>
      <c r="L135" s="179"/>
      <c r="M135" s="179"/>
      <c r="N135" s="179"/>
    </row>
    <row r="136" spans="1:14">
      <c r="A136" s="178"/>
      <c r="B136" s="178"/>
      <c r="C136" s="178"/>
      <c r="D136" s="182"/>
      <c r="E136" s="178"/>
      <c r="F136" s="178"/>
      <c r="G136" s="178"/>
      <c r="H136" s="179"/>
      <c r="I136" s="179"/>
      <c r="J136" s="179"/>
      <c r="K136" s="179"/>
      <c r="L136" s="179"/>
      <c r="M136" s="179"/>
      <c r="N136" s="179"/>
    </row>
    <row r="137" spans="1:14">
      <c r="A137" s="178"/>
      <c r="B137" s="178"/>
      <c r="C137" s="178"/>
      <c r="D137" s="182"/>
      <c r="E137" s="178"/>
      <c r="F137" s="178"/>
      <c r="G137" s="178"/>
      <c r="H137" s="179"/>
      <c r="I137" s="179"/>
      <c r="J137" s="179"/>
      <c r="K137" s="179"/>
      <c r="L137" s="179"/>
      <c r="M137" s="179"/>
      <c r="N137" s="179"/>
    </row>
    <row r="138" spans="1:14">
      <c r="A138" s="178"/>
      <c r="B138" s="178"/>
      <c r="C138" s="178"/>
      <c r="D138" s="182"/>
      <c r="E138" s="178"/>
      <c r="F138" s="178"/>
      <c r="G138" s="178"/>
      <c r="H138" s="179"/>
      <c r="I138" s="179"/>
      <c r="J138" s="179"/>
      <c r="K138" s="179"/>
      <c r="L138" s="179"/>
      <c r="M138" s="179"/>
      <c r="N138" s="179"/>
    </row>
    <row r="139" spans="1:14">
      <c r="A139" s="178"/>
      <c r="B139" s="178"/>
      <c r="C139" s="178"/>
      <c r="D139" s="182"/>
      <c r="E139" s="178"/>
      <c r="F139" s="178"/>
      <c r="G139" s="178"/>
      <c r="H139" s="179"/>
      <c r="I139" s="179"/>
      <c r="J139" s="179"/>
      <c r="K139" s="179"/>
      <c r="L139" s="179"/>
      <c r="M139" s="179"/>
      <c r="N139" s="179"/>
    </row>
    <row r="140" spans="1:14">
      <c r="A140" s="178"/>
      <c r="B140" s="178"/>
      <c r="C140" s="178"/>
      <c r="D140" s="182"/>
      <c r="E140" s="178"/>
      <c r="F140" s="178"/>
      <c r="G140" s="178"/>
      <c r="H140" s="179"/>
      <c r="I140" s="179"/>
      <c r="J140" s="179"/>
      <c r="K140" s="179"/>
      <c r="L140" s="179"/>
      <c r="M140" s="179"/>
      <c r="N140" s="179"/>
    </row>
    <row r="141" spans="1:14">
      <c r="A141" s="178"/>
      <c r="B141" s="178"/>
      <c r="C141" s="178"/>
      <c r="D141" s="182"/>
      <c r="E141" s="178"/>
      <c r="F141" s="178"/>
      <c r="G141" s="178"/>
      <c r="H141" s="179"/>
      <c r="I141" s="179"/>
      <c r="J141" s="179"/>
      <c r="K141" s="179"/>
      <c r="L141" s="179"/>
      <c r="M141" s="179"/>
      <c r="N141" s="179"/>
    </row>
    <row r="142" spans="1:14">
      <c r="A142" s="178"/>
      <c r="B142" s="178"/>
      <c r="C142" s="178"/>
      <c r="D142" s="182"/>
      <c r="E142" s="178"/>
      <c r="F142" s="178"/>
      <c r="G142" s="178"/>
      <c r="H142" s="179"/>
      <c r="I142" s="179"/>
      <c r="J142" s="179"/>
      <c r="K142" s="179"/>
      <c r="L142" s="179"/>
      <c r="M142" s="179"/>
      <c r="N142" s="179"/>
    </row>
    <row r="143" spans="1:14">
      <c r="A143" s="178"/>
      <c r="B143" s="178"/>
      <c r="C143" s="178"/>
      <c r="D143" s="182"/>
      <c r="E143" s="178"/>
      <c r="F143" s="178"/>
      <c r="G143" s="178"/>
      <c r="H143" s="179"/>
      <c r="I143" s="179"/>
      <c r="J143" s="179"/>
      <c r="K143" s="179"/>
      <c r="L143" s="179"/>
      <c r="M143" s="179"/>
      <c r="N143" s="179"/>
    </row>
    <row r="144" spans="1:14">
      <c r="A144" s="178"/>
      <c r="B144" s="178"/>
      <c r="C144" s="178"/>
      <c r="D144" s="182"/>
      <c r="E144" s="178"/>
      <c r="F144" s="178"/>
      <c r="G144" s="178"/>
      <c r="H144" s="179"/>
      <c r="I144" s="179"/>
      <c r="J144" s="179"/>
      <c r="K144" s="179"/>
      <c r="L144" s="179"/>
      <c r="M144" s="179"/>
      <c r="N144" s="179"/>
    </row>
    <row r="145" spans="1:14">
      <c r="A145" s="178"/>
      <c r="B145" s="178"/>
      <c r="C145" s="178"/>
      <c r="D145" s="182"/>
      <c r="E145" s="178"/>
      <c r="F145" s="178"/>
      <c r="G145" s="178"/>
      <c r="H145" s="179"/>
      <c r="I145" s="179"/>
      <c r="J145" s="179"/>
      <c r="K145" s="179"/>
      <c r="L145" s="179"/>
      <c r="M145" s="179"/>
      <c r="N145" s="179"/>
    </row>
    <row r="146" spans="1:14">
      <c r="A146" s="178"/>
      <c r="B146" s="178"/>
      <c r="C146" s="178"/>
      <c r="D146" s="182"/>
      <c r="E146" s="178"/>
      <c r="F146" s="178"/>
      <c r="G146" s="178"/>
      <c r="H146" s="179"/>
      <c r="I146" s="179"/>
      <c r="J146" s="179"/>
      <c r="K146" s="179"/>
      <c r="L146" s="179"/>
      <c r="M146" s="179"/>
      <c r="N146" s="179"/>
    </row>
    <row r="147" spans="1:14">
      <c r="A147" s="178"/>
      <c r="B147" s="178"/>
      <c r="C147" s="178"/>
      <c r="D147" s="182"/>
      <c r="E147" s="178"/>
      <c r="F147" s="178"/>
      <c r="G147" s="178"/>
      <c r="H147" s="179"/>
      <c r="I147" s="179"/>
      <c r="J147" s="179"/>
      <c r="K147" s="179"/>
      <c r="L147" s="179"/>
      <c r="M147" s="179"/>
      <c r="N147" s="179"/>
    </row>
    <row r="148" spans="1:14">
      <c r="A148" s="178"/>
      <c r="B148" s="178"/>
      <c r="C148" s="178"/>
      <c r="D148" s="182"/>
      <c r="E148" s="178"/>
      <c r="F148" s="178"/>
      <c r="G148" s="178"/>
      <c r="H148" s="179"/>
      <c r="I148" s="179"/>
      <c r="J148" s="179"/>
      <c r="K148" s="179"/>
      <c r="L148" s="179"/>
      <c r="M148" s="179"/>
      <c r="N148" s="179"/>
    </row>
    <row r="149" spans="1:14">
      <c r="A149" s="178"/>
      <c r="B149" s="178"/>
      <c r="C149" s="178"/>
      <c r="D149" s="182"/>
      <c r="E149" s="178"/>
      <c r="F149" s="178"/>
      <c r="G149" s="178"/>
      <c r="H149" s="179"/>
      <c r="I149" s="179"/>
      <c r="J149" s="179"/>
      <c r="K149" s="179"/>
      <c r="L149" s="179"/>
      <c r="M149" s="179"/>
      <c r="N149" s="179"/>
    </row>
    <row r="150" spans="1:14">
      <c r="A150" s="178"/>
      <c r="B150" s="178"/>
      <c r="C150" s="178"/>
      <c r="D150" s="182"/>
      <c r="E150" s="178"/>
      <c r="F150" s="178"/>
      <c r="G150" s="178"/>
      <c r="H150" s="179"/>
      <c r="I150" s="179"/>
      <c r="J150" s="179"/>
      <c r="K150" s="179"/>
      <c r="L150" s="179"/>
      <c r="M150" s="179"/>
      <c r="N150" s="179"/>
    </row>
    <row r="151" spans="1:14">
      <c r="A151" s="178"/>
      <c r="B151" s="178"/>
      <c r="C151" s="178"/>
      <c r="D151" s="182"/>
      <c r="E151" s="178"/>
      <c r="F151" s="178"/>
      <c r="G151" s="178"/>
      <c r="H151" s="179"/>
      <c r="I151" s="179"/>
      <c r="J151" s="179"/>
      <c r="K151" s="179"/>
      <c r="L151" s="179"/>
      <c r="M151" s="179"/>
      <c r="N151" s="179"/>
    </row>
    <row r="152" spans="1:14">
      <c r="A152" s="178"/>
      <c r="B152" s="178"/>
      <c r="C152" s="178"/>
      <c r="D152" s="182"/>
      <c r="E152" s="178"/>
      <c r="F152" s="178"/>
      <c r="G152" s="178"/>
      <c r="H152" s="179"/>
      <c r="I152" s="179"/>
      <c r="J152" s="179"/>
      <c r="K152" s="179"/>
      <c r="L152" s="179"/>
      <c r="M152" s="179"/>
      <c r="N152" s="179"/>
    </row>
    <row r="153" spans="1:14">
      <c r="A153" s="178"/>
      <c r="B153" s="178"/>
      <c r="C153" s="178"/>
      <c r="D153" s="182"/>
      <c r="E153" s="178"/>
      <c r="F153" s="178"/>
      <c r="G153" s="178"/>
      <c r="H153" s="179"/>
      <c r="I153" s="179"/>
      <c r="J153" s="179"/>
      <c r="K153" s="179"/>
      <c r="L153" s="179"/>
      <c r="M153" s="179"/>
      <c r="N153" s="179"/>
    </row>
    <row r="154" spans="1:14">
      <c r="A154" s="178"/>
      <c r="B154" s="178"/>
      <c r="C154" s="178"/>
      <c r="D154" s="182"/>
      <c r="E154" s="178"/>
      <c r="F154" s="178"/>
      <c r="G154" s="178"/>
      <c r="H154" s="179"/>
      <c r="I154" s="179"/>
      <c r="J154" s="179"/>
      <c r="K154" s="179"/>
      <c r="L154" s="179"/>
      <c r="M154" s="179"/>
      <c r="N154" s="179"/>
    </row>
    <row r="155" spans="1:14">
      <c r="A155" s="178"/>
      <c r="B155" s="178"/>
      <c r="C155" s="178"/>
      <c r="D155" s="182"/>
      <c r="E155" s="178"/>
      <c r="F155" s="178"/>
      <c r="G155" s="178"/>
      <c r="H155" s="179"/>
      <c r="I155" s="179"/>
      <c r="J155" s="179"/>
      <c r="K155" s="179"/>
      <c r="L155" s="179"/>
      <c r="M155" s="179"/>
      <c r="N155" s="179"/>
    </row>
    <row r="156" spans="1:14">
      <c r="A156" s="178"/>
      <c r="B156" s="178"/>
      <c r="C156" s="178"/>
      <c r="D156" s="182"/>
      <c r="E156" s="178"/>
      <c r="F156" s="178"/>
      <c r="G156" s="178"/>
      <c r="H156" s="179"/>
      <c r="I156" s="179"/>
      <c r="J156" s="179"/>
      <c r="K156" s="179"/>
      <c r="L156" s="179"/>
      <c r="M156" s="179"/>
      <c r="N156" s="179"/>
    </row>
    <row r="157" spans="1:14">
      <c r="A157" s="178"/>
      <c r="B157" s="178"/>
      <c r="C157" s="178"/>
      <c r="D157" s="182"/>
      <c r="E157" s="178"/>
      <c r="F157" s="178"/>
      <c r="G157" s="178"/>
      <c r="H157" s="179"/>
      <c r="I157" s="179"/>
      <c r="J157" s="179"/>
      <c r="K157" s="179"/>
      <c r="L157" s="179"/>
      <c r="M157" s="179"/>
      <c r="N157" s="179"/>
    </row>
    <row r="158" spans="1:14">
      <c r="A158" s="178"/>
      <c r="B158" s="178"/>
      <c r="C158" s="178"/>
      <c r="D158" s="182"/>
      <c r="E158" s="178"/>
      <c r="F158" s="178"/>
      <c r="G158" s="178"/>
      <c r="H158" s="179"/>
      <c r="I158" s="179"/>
      <c r="J158" s="179"/>
      <c r="K158" s="179"/>
      <c r="L158" s="179"/>
      <c r="M158" s="179"/>
      <c r="N158" s="179"/>
    </row>
    <row r="159" spans="1:14">
      <c r="A159" s="178"/>
      <c r="B159" s="178"/>
      <c r="C159" s="178"/>
      <c r="D159" s="182"/>
      <c r="E159" s="178"/>
      <c r="F159" s="178"/>
      <c r="G159" s="178"/>
      <c r="H159" s="179"/>
      <c r="I159" s="179"/>
      <c r="J159" s="179"/>
      <c r="K159" s="179"/>
      <c r="L159" s="179"/>
      <c r="M159" s="179"/>
      <c r="N159" s="179"/>
    </row>
    <row r="160" spans="1:14">
      <c r="A160" s="178"/>
      <c r="B160" s="178"/>
      <c r="C160" s="178"/>
      <c r="D160" s="182"/>
      <c r="E160" s="178"/>
      <c r="F160" s="178"/>
      <c r="G160" s="178"/>
      <c r="H160" s="179"/>
      <c r="I160" s="179"/>
      <c r="J160" s="179"/>
      <c r="K160" s="179"/>
      <c r="L160" s="179"/>
      <c r="M160" s="179"/>
      <c r="N160" s="179"/>
    </row>
    <row r="161" spans="1:14">
      <c r="A161" s="178"/>
      <c r="B161" s="178"/>
      <c r="C161" s="178"/>
      <c r="D161" s="182"/>
      <c r="E161" s="178"/>
      <c r="F161" s="178"/>
      <c r="G161" s="178"/>
      <c r="H161" s="179"/>
      <c r="I161" s="179"/>
      <c r="J161" s="179"/>
      <c r="K161" s="179"/>
      <c r="L161" s="179"/>
      <c r="M161" s="179"/>
      <c r="N161" s="179"/>
    </row>
    <row r="162" spans="1:14">
      <c r="A162" s="178"/>
      <c r="B162" s="178"/>
      <c r="C162" s="178"/>
      <c r="D162" s="182"/>
      <c r="E162" s="178"/>
      <c r="F162" s="178"/>
      <c r="G162" s="178"/>
      <c r="H162" s="179"/>
      <c r="I162" s="179"/>
      <c r="J162" s="179"/>
      <c r="K162" s="179"/>
      <c r="L162" s="179"/>
      <c r="M162" s="179"/>
      <c r="N162" s="179"/>
    </row>
    <row r="163" spans="1:14">
      <c r="A163" s="178"/>
      <c r="B163" s="178"/>
      <c r="C163" s="178"/>
      <c r="D163" s="182"/>
      <c r="E163" s="178"/>
      <c r="F163" s="178"/>
      <c r="G163" s="178"/>
      <c r="H163" s="179"/>
      <c r="I163" s="179"/>
      <c r="J163" s="179"/>
      <c r="K163" s="179"/>
      <c r="L163" s="179"/>
      <c r="M163" s="179"/>
      <c r="N163" s="179"/>
    </row>
    <row r="164" spans="1:14">
      <c r="A164" s="178"/>
      <c r="B164" s="178"/>
      <c r="C164" s="178"/>
      <c r="D164" s="182"/>
      <c r="E164" s="178"/>
      <c r="F164" s="178"/>
      <c r="G164" s="178"/>
      <c r="H164" s="179"/>
      <c r="I164" s="179"/>
      <c r="J164" s="179"/>
      <c r="K164" s="179"/>
      <c r="L164" s="179"/>
      <c r="M164" s="179"/>
      <c r="N164" s="179"/>
    </row>
    <row r="165" spans="1:14">
      <c r="A165" s="178"/>
      <c r="B165" s="178"/>
      <c r="C165" s="178"/>
      <c r="D165" s="182"/>
      <c r="E165" s="178"/>
      <c r="F165" s="178"/>
      <c r="G165" s="178"/>
      <c r="H165" s="179"/>
      <c r="I165" s="179"/>
      <c r="J165" s="179"/>
      <c r="K165" s="179"/>
      <c r="L165" s="179"/>
      <c r="M165" s="179"/>
      <c r="N165" s="179"/>
    </row>
    <row r="166" spans="1:14">
      <c r="A166" s="178"/>
      <c r="B166" s="178"/>
      <c r="C166" s="178"/>
      <c r="D166" s="182"/>
      <c r="E166" s="178"/>
      <c r="F166" s="178"/>
      <c r="G166" s="178"/>
      <c r="H166" s="179"/>
      <c r="I166" s="179"/>
      <c r="J166" s="179"/>
      <c r="K166" s="179"/>
      <c r="L166" s="179"/>
      <c r="M166" s="179"/>
      <c r="N166" s="179"/>
    </row>
    <row r="167" spans="1:14">
      <c r="A167" s="178"/>
      <c r="B167" s="178"/>
      <c r="C167" s="178"/>
      <c r="D167" s="182"/>
      <c r="E167" s="178"/>
      <c r="F167" s="178"/>
      <c r="G167" s="178"/>
      <c r="H167" s="179"/>
      <c r="I167" s="179"/>
      <c r="J167" s="179"/>
      <c r="K167" s="179"/>
      <c r="L167" s="179"/>
      <c r="M167" s="179"/>
      <c r="N167" s="179"/>
    </row>
    <row r="168" spans="1:14">
      <c r="A168" s="178"/>
      <c r="B168" s="178"/>
      <c r="C168" s="178"/>
      <c r="D168" s="182"/>
      <c r="E168" s="178"/>
      <c r="F168" s="178"/>
      <c r="G168" s="178"/>
      <c r="H168" s="179"/>
      <c r="I168" s="179"/>
      <c r="J168" s="179"/>
      <c r="K168" s="179"/>
      <c r="L168" s="179"/>
      <c r="M168" s="179"/>
      <c r="N168" s="179"/>
    </row>
    <row r="169" spans="1:14">
      <c r="A169" s="178"/>
      <c r="B169" s="178"/>
      <c r="C169" s="178"/>
      <c r="D169" s="182"/>
      <c r="E169" s="178"/>
      <c r="F169" s="178"/>
      <c r="G169" s="178"/>
      <c r="H169" s="179"/>
      <c r="I169" s="179"/>
      <c r="J169" s="179"/>
      <c r="K169" s="179"/>
      <c r="L169" s="179"/>
      <c r="M169" s="179"/>
      <c r="N169" s="179"/>
    </row>
    <row r="170" spans="1:14">
      <c r="A170" s="178"/>
      <c r="B170" s="178"/>
      <c r="C170" s="178"/>
      <c r="D170" s="182"/>
      <c r="E170" s="178"/>
      <c r="F170" s="178"/>
      <c r="G170" s="178"/>
      <c r="H170" s="179"/>
      <c r="I170" s="179"/>
      <c r="J170" s="179"/>
      <c r="K170" s="179"/>
      <c r="L170" s="179"/>
      <c r="M170" s="179"/>
      <c r="N170" s="179"/>
    </row>
    <row r="171" spans="1:14">
      <c r="A171" s="178"/>
      <c r="B171" s="178"/>
      <c r="C171" s="178"/>
      <c r="D171" s="182"/>
      <c r="E171" s="178"/>
      <c r="F171" s="178"/>
      <c r="G171" s="178"/>
      <c r="H171" s="179"/>
      <c r="I171" s="179"/>
      <c r="J171" s="179"/>
      <c r="K171" s="179"/>
      <c r="L171" s="179"/>
      <c r="M171" s="179"/>
      <c r="N171" s="179"/>
    </row>
    <row r="172" spans="1:14">
      <c r="A172" s="178"/>
      <c r="B172" s="178"/>
      <c r="C172" s="178"/>
      <c r="D172" s="182"/>
      <c r="E172" s="178"/>
      <c r="F172" s="178"/>
      <c r="G172" s="178"/>
      <c r="H172" s="179"/>
      <c r="I172" s="179"/>
      <c r="J172" s="179"/>
      <c r="K172" s="179"/>
      <c r="L172" s="179"/>
      <c r="M172" s="179"/>
      <c r="N172" s="179"/>
    </row>
    <row r="173" spans="1:14">
      <c r="A173" s="178"/>
      <c r="B173" s="178"/>
      <c r="C173" s="178"/>
      <c r="D173" s="182"/>
      <c r="E173" s="178"/>
      <c r="F173" s="178"/>
      <c r="G173" s="178"/>
      <c r="H173" s="179"/>
      <c r="I173" s="179"/>
      <c r="J173" s="179"/>
      <c r="K173" s="179"/>
      <c r="L173" s="179"/>
      <c r="M173" s="179"/>
      <c r="N173" s="179"/>
    </row>
    <row r="174" spans="1:14">
      <c r="A174" s="178"/>
      <c r="B174" s="178"/>
      <c r="C174" s="178"/>
      <c r="D174" s="182"/>
      <c r="E174" s="178"/>
      <c r="F174" s="178"/>
      <c r="G174" s="178"/>
      <c r="H174" s="179"/>
      <c r="I174" s="179"/>
      <c r="J174" s="179"/>
      <c r="K174" s="179"/>
      <c r="L174" s="179"/>
      <c r="M174" s="179"/>
      <c r="N174" s="179"/>
    </row>
    <row r="175" spans="1:14">
      <c r="A175" s="178"/>
      <c r="B175" s="178"/>
      <c r="C175" s="178"/>
      <c r="D175" s="182"/>
      <c r="E175" s="178"/>
      <c r="F175" s="178"/>
      <c r="G175" s="178"/>
      <c r="H175" s="179"/>
      <c r="I175" s="179"/>
      <c r="J175" s="179"/>
      <c r="K175" s="179"/>
      <c r="L175" s="179"/>
      <c r="M175" s="179"/>
      <c r="N175" s="179"/>
    </row>
    <row r="176" spans="1:14">
      <c r="A176" s="178"/>
      <c r="B176" s="178"/>
      <c r="C176" s="178"/>
      <c r="D176" s="182"/>
      <c r="E176" s="178"/>
      <c r="F176" s="178"/>
      <c r="G176" s="178"/>
      <c r="H176" s="179"/>
      <c r="I176" s="179"/>
      <c r="J176" s="179"/>
      <c r="K176" s="179"/>
      <c r="L176" s="179"/>
      <c r="M176" s="179"/>
      <c r="N176" s="179"/>
    </row>
    <row r="177" spans="1:14">
      <c r="A177" s="178"/>
      <c r="B177" s="178"/>
      <c r="C177" s="178"/>
      <c r="D177" s="182"/>
      <c r="E177" s="178"/>
      <c r="F177" s="178"/>
      <c r="G177" s="178"/>
      <c r="H177" s="179"/>
      <c r="I177" s="179"/>
      <c r="J177" s="179"/>
      <c r="K177" s="179"/>
      <c r="L177" s="179"/>
      <c r="M177" s="179"/>
      <c r="N177" s="179"/>
    </row>
    <row r="178" spans="1:14">
      <c r="A178" s="178"/>
      <c r="B178" s="178"/>
      <c r="C178" s="178"/>
      <c r="D178" s="182"/>
      <c r="E178" s="178"/>
      <c r="F178" s="178"/>
      <c r="G178" s="178"/>
      <c r="H178" s="179"/>
      <c r="I178" s="179"/>
      <c r="J178" s="179"/>
      <c r="K178" s="179"/>
      <c r="L178" s="179"/>
      <c r="M178" s="179"/>
      <c r="N178" s="179"/>
    </row>
    <row r="179" spans="1:14">
      <c r="A179" s="178"/>
      <c r="B179" s="178"/>
      <c r="C179" s="178"/>
      <c r="D179" s="182"/>
      <c r="E179" s="178"/>
      <c r="F179" s="178"/>
      <c r="G179" s="178"/>
      <c r="H179" s="179"/>
      <c r="I179" s="179"/>
      <c r="J179" s="179"/>
      <c r="K179" s="179"/>
      <c r="L179" s="179"/>
      <c r="M179" s="179"/>
      <c r="N179" s="179"/>
    </row>
    <row r="180" spans="1:14">
      <c r="A180" s="178"/>
      <c r="B180" s="178"/>
      <c r="C180" s="178"/>
      <c r="D180" s="182"/>
      <c r="E180" s="178"/>
      <c r="F180" s="178"/>
      <c r="G180" s="178"/>
      <c r="H180" s="179"/>
      <c r="I180" s="179"/>
      <c r="J180" s="179"/>
      <c r="K180" s="179"/>
      <c r="L180" s="179"/>
      <c r="M180" s="179"/>
      <c r="N180" s="179"/>
    </row>
    <row r="181" spans="1:14">
      <c r="A181" s="178"/>
      <c r="B181" s="178"/>
      <c r="C181" s="178"/>
      <c r="D181" s="182"/>
      <c r="E181" s="178"/>
      <c r="F181" s="178"/>
      <c r="G181" s="178"/>
      <c r="H181" s="179"/>
      <c r="I181" s="179"/>
      <c r="J181" s="179"/>
      <c r="K181" s="179"/>
      <c r="L181" s="179"/>
      <c r="M181" s="179"/>
      <c r="N181" s="179"/>
    </row>
    <row r="182" spans="1:14">
      <c r="A182" s="178"/>
      <c r="B182" s="178"/>
      <c r="C182" s="178"/>
      <c r="D182" s="182"/>
      <c r="E182" s="178"/>
      <c r="F182" s="178"/>
      <c r="G182" s="178"/>
      <c r="H182" s="179"/>
      <c r="I182" s="179"/>
      <c r="J182" s="179"/>
      <c r="K182" s="179"/>
      <c r="L182" s="179"/>
      <c r="M182" s="179"/>
      <c r="N182" s="179"/>
    </row>
    <row r="183" spans="1:14">
      <c r="A183" s="178"/>
      <c r="B183" s="178"/>
      <c r="C183" s="178"/>
      <c r="D183" s="182"/>
      <c r="E183" s="178"/>
      <c r="F183" s="178"/>
      <c r="G183" s="178"/>
      <c r="H183" s="179"/>
      <c r="I183" s="179"/>
      <c r="J183" s="179"/>
      <c r="K183" s="179"/>
      <c r="L183" s="179"/>
      <c r="M183" s="179"/>
      <c r="N183" s="179"/>
    </row>
    <row r="184" spans="1:14">
      <c r="A184" s="178"/>
      <c r="B184" s="178"/>
      <c r="C184" s="178"/>
      <c r="D184" s="182"/>
      <c r="E184" s="178"/>
      <c r="F184" s="178"/>
      <c r="G184" s="178"/>
      <c r="H184" s="179"/>
      <c r="I184" s="179"/>
      <c r="J184" s="179"/>
      <c r="K184" s="179"/>
      <c r="L184" s="179"/>
      <c r="M184" s="179"/>
      <c r="N184" s="179"/>
    </row>
    <row r="185" spans="1:14">
      <c r="A185" s="178"/>
      <c r="B185" s="178"/>
      <c r="C185" s="178"/>
      <c r="D185" s="182"/>
      <c r="E185" s="178"/>
      <c r="F185" s="178"/>
      <c r="G185" s="178"/>
      <c r="H185" s="179"/>
      <c r="I185" s="179"/>
      <c r="J185" s="179"/>
      <c r="K185" s="179"/>
      <c r="L185" s="179"/>
      <c r="M185" s="179"/>
      <c r="N185" s="179"/>
    </row>
    <row r="186" spans="1:14">
      <c r="A186" s="178"/>
      <c r="B186" s="178"/>
      <c r="C186" s="178"/>
      <c r="D186" s="182"/>
      <c r="E186" s="178"/>
      <c r="F186" s="178"/>
      <c r="G186" s="178"/>
      <c r="H186" s="179"/>
      <c r="I186" s="179"/>
      <c r="J186" s="179"/>
      <c r="K186" s="179"/>
      <c r="L186" s="179"/>
      <c r="M186" s="179"/>
      <c r="N186" s="179"/>
    </row>
    <row r="187" spans="1:14">
      <c r="A187" s="178"/>
      <c r="B187" s="178"/>
      <c r="C187" s="178"/>
      <c r="D187" s="182"/>
      <c r="E187" s="178"/>
      <c r="F187" s="178"/>
      <c r="G187" s="178"/>
      <c r="H187" s="179"/>
      <c r="I187" s="179"/>
      <c r="J187" s="179"/>
      <c r="K187" s="179"/>
      <c r="L187" s="179"/>
      <c r="M187" s="179"/>
      <c r="N187" s="179"/>
    </row>
    <row r="188" spans="1:14">
      <c r="A188" s="178"/>
      <c r="B188" s="178"/>
      <c r="C188" s="178"/>
      <c r="D188" s="182"/>
      <c r="E188" s="178"/>
      <c r="F188" s="178"/>
      <c r="G188" s="178"/>
      <c r="H188" s="179"/>
      <c r="I188" s="179"/>
      <c r="J188" s="179"/>
      <c r="K188" s="179"/>
      <c r="L188" s="179"/>
      <c r="M188" s="179"/>
      <c r="N188" s="179"/>
    </row>
    <row r="189" spans="1:14">
      <c r="A189" s="178"/>
      <c r="B189" s="178"/>
      <c r="C189" s="178"/>
      <c r="D189" s="182"/>
      <c r="E189" s="178"/>
      <c r="F189" s="178"/>
      <c r="G189" s="178"/>
      <c r="H189" s="179"/>
      <c r="I189" s="179"/>
      <c r="J189" s="179"/>
      <c r="K189" s="179"/>
      <c r="L189" s="179"/>
      <c r="M189" s="179"/>
      <c r="N189" s="179"/>
    </row>
    <row r="190" spans="1:14">
      <c r="A190" s="178"/>
      <c r="B190" s="178"/>
      <c r="C190" s="178"/>
      <c r="D190" s="182"/>
      <c r="E190" s="178"/>
      <c r="F190" s="178"/>
      <c r="G190" s="178"/>
      <c r="H190" s="179"/>
      <c r="I190" s="179"/>
      <c r="J190" s="179"/>
      <c r="K190" s="179"/>
      <c r="L190" s="179"/>
      <c r="M190" s="179"/>
      <c r="N190" s="179"/>
    </row>
    <row r="191" spans="1:14">
      <c r="A191" s="178"/>
      <c r="B191" s="178"/>
      <c r="C191" s="178"/>
      <c r="D191" s="182"/>
      <c r="E191" s="178"/>
      <c r="F191" s="178"/>
      <c r="G191" s="178"/>
      <c r="H191" s="179"/>
      <c r="I191" s="179"/>
      <c r="J191" s="179"/>
      <c r="K191" s="179"/>
      <c r="L191" s="179"/>
      <c r="M191" s="179"/>
      <c r="N191" s="179"/>
    </row>
    <row r="192" spans="1:14">
      <c r="A192" s="178"/>
      <c r="B192" s="178"/>
      <c r="C192" s="178"/>
      <c r="D192" s="182"/>
      <c r="E192" s="178"/>
      <c r="F192" s="178"/>
      <c r="G192" s="178"/>
      <c r="H192" s="179"/>
      <c r="I192" s="179"/>
      <c r="J192" s="179"/>
      <c r="K192" s="179"/>
      <c r="L192" s="179"/>
      <c r="M192" s="179"/>
      <c r="N192" s="179"/>
    </row>
    <row r="193" spans="1:14">
      <c r="A193" s="178"/>
      <c r="B193" s="178"/>
      <c r="C193" s="178"/>
      <c r="D193" s="182"/>
      <c r="E193" s="178"/>
      <c r="F193" s="178"/>
      <c r="G193" s="178"/>
      <c r="H193" s="179"/>
      <c r="I193" s="179"/>
      <c r="J193" s="179"/>
      <c r="K193" s="179"/>
      <c r="L193" s="179"/>
      <c r="M193" s="179"/>
      <c r="N193" s="179"/>
    </row>
    <row r="194" spans="1:14">
      <c r="A194" s="178"/>
      <c r="B194" s="178"/>
      <c r="C194" s="178"/>
      <c r="D194" s="182"/>
      <c r="E194" s="178"/>
      <c r="F194" s="178"/>
      <c r="G194" s="178"/>
      <c r="H194" s="179"/>
      <c r="I194" s="179"/>
      <c r="J194" s="179"/>
      <c r="K194" s="179"/>
      <c r="L194" s="179"/>
      <c r="M194" s="179"/>
      <c r="N194" s="179"/>
    </row>
    <row r="195" spans="1:14">
      <c r="A195" s="178"/>
      <c r="B195" s="178"/>
      <c r="C195" s="178"/>
      <c r="D195" s="182"/>
      <c r="E195" s="178"/>
      <c r="F195" s="178"/>
      <c r="G195" s="178"/>
      <c r="H195" s="179"/>
      <c r="I195" s="179"/>
      <c r="J195" s="179"/>
      <c r="K195" s="179"/>
      <c r="L195" s="179"/>
      <c r="M195" s="179"/>
      <c r="N195" s="179"/>
    </row>
    <row r="196" spans="1:14">
      <c r="A196" s="178"/>
      <c r="B196" s="178"/>
      <c r="C196" s="178"/>
      <c r="D196" s="182"/>
      <c r="E196" s="178"/>
      <c r="F196" s="178"/>
      <c r="G196" s="178"/>
      <c r="H196" s="179"/>
      <c r="I196" s="179"/>
      <c r="J196" s="179"/>
      <c r="K196" s="179"/>
      <c r="L196" s="179"/>
      <c r="M196" s="179"/>
      <c r="N196" s="179"/>
    </row>
    <row r="197" spans="1:14">
      <c r="A197" s="178"/>
      <c r="B197" s="178"/>
      <c r="C197" s="178"/>
      <c r="D197" s="182"/>
      <c r="E197" s="178"/>
      <c r="F197" s="178"/>
      <c r="G197" s="178"/>
      <c r="H197" s="179"/>
      <c r="I197" s="179"/>
      <c r="J197" s="179"/>
      <c r="K197" s="179"/>
      <c r="L197" s="179"/>
      <c r="M197" s="179"/>
      <c r="N197" s="179"/>
    </row>
    <row r="198" spans="1:14">
      <c r="A198" s="178"/>
      <c r="B198" s="178"/>
      <c r="C198" s="178"/>
      <c r="D198" s="182"/>
      <c r="E198" s="178"/>
      <c r="F198" s="178"/>
      <c r="G198" s="178"/>
      <c r="H198" s="179"/>
      <c r="I198" s="179"/>
      <c r="J198" s="179"/>
      <c r="K198" s="179"/>
      <c r="L198" s="179"/>
      <c r="M198" s="179"/>
      <c r="N198" s="179"/>
    </row>
    <row r="199" spans="1:14">
      <c r="A199" s="178"/>
      <c r="B199" s="178"/>
      <c r="C199" s="178"/>
      <c r="D199" s="182"/>
      <c r="E199" s="178"/>
      <c r="F199" s="178"/>
      <c r="G199" s="178"/>
      <c r="H199" s="179"/>
      <c r="I199" s="179"/>
      <c r="J199" s="179"/>
      <c r="K199" s="179"/>
      <c r="L199" s="179"/>
      <c r="M199" s="179"/>
      <c r="N199" s="179"/>
    </row>
    <row r="200" spans="1:14">
      <c r="A200" s="178"/>
      <c r="B200" s="178"/>
      <c r="C200" s="178"/>
      <c r="D200" s="182"/>
      <c r="E200" s="178"/>
      <c r="F200" s="178"/>
      <c r="G200" s="178"/>
      <c r="H200" s="179"/>
      <c r="I200" s="179"/>
      <c r="J200" s="179"/>
      <c r="K200" s="179"/>
      <c r="L200" s="179"/>
      <c r="M200" s="179"/>
      <c r="N200" s="179"/>
    </row>
    <row r="201" spans="1:14">
      <c r="A201" s="178"/>
      <c r="B201" s="178"/>
      <c r="C201" s="178"/>
      <c r="D201" s="182"/>
      <c r="E201" s="178"/>
      <c r="F201" s="178"/>
      <c r="G201" s="178"/>
      <c r="H201" s="179"/>
      <c r="I201" s="179"/>
      <c r="J201" s="179"/>
      <c r="K201" s="179"/>
      <c r="L201" s="179"/>
      <c r="M201" s="179"/>
      <c r="N201" s="179"/>
    </row>
    <row r="202" spans="1:14">
      <c r="A202" s="178"/>
      <c r="B202" s="178"/>
      <c r="C202" s="178"/>
      <c r="D202" s="182"/>
      <c r="E202" s="178"/>
      <c r="F202" s="178"/>
      <c r="G202" s="178"/>
      <c r="H202" s="179"/>
      <c r="I202" s="179"/>
      <c r="J202" s="179"/>
      <c r="K202" s="179"/>
      <c r="L202" s="179"/>
      <c r="M202" s="179"/>
      <c r="N202" s="179"/>
    </row>
    <row r="203" spans="1:14">
      <c r="A203" s="178"/>
      <c r="B203" s="178"/>
      <c r="C203" s="178"/>
      <c r="D203" s="182"/>
      <c r="E203" s="178"/>
      <c r="F203" s="178"/>
      <c r="G203" s="178"/>
      <c r="H203" s="179"/>
      <c r="I203" s="179"/>
      <c r="J203" s="179"/>
      <c r="K203" s="179"/>
      <c r="L203" s="179"/>
      <c r="M203" s="179"/>
      <c r="N203" s="179"/>
    </row>
    <row r="204" spans="1:14">
      <c r="A204" s="178"/>
      <c r="B204" s="178"/>
      <c r="C204" s="178"/>
      <c r="D204" s="182"/>
      <c r="E204" s="178"/>
      <c r="F204" s="178"/>
      <c r="G204" s="178"/>
      <c r="H204" s="179"/>
      <c r="I204" s="179"/>
      <c r="J204" s="179"/>
      <c r="K204" s="179"/>
      <c r="L204" s="179"/>
      <c r="M204" s="179"/>
      <c r="N204" s="179"/>
    </row>
    <row r="205" spans="1:14">
      <c r="A205" s="178"/>
      <c r="B205" s="178"/>
      <c r="C205" s="178"/>
      <c r="D205" s="182"/>
      <c r="E205" s="178"/>
      <c r="F205" s="178"/>
      <c r="G205" s="178"/>
      <c r="H205" s="179"/>
      <c r="I205" s="179"/>
      <c r="J205" s="179"/>
      <c r="K205" s="179"/>
      <c r="L205" s="179"/>
      <c r="M205" s="179"/>
      <c r="N205" s="179"/>
    </row>
    <row r="206" spans="1:14">
      <c r="A206" s="178"/>
      <c r="B206" s="178"/>
      <c r="C206" s="178"/>
      <c r="D206" s="182"/>
      <c r="E206" s="178"/>
      <c r="F206" s="178"/>
      <c r="G206" s="178"/>
      <c r="H206" s="179"/>
      <c r="I206" s="179"/>
      <c r="J206" s="179"/>
      <c r="K206" s="179"/>
      <c r="L206" s="179"/>
      <c r="M206" s="179"/>
      <c r="N206" s="179"/>
    </row>
    <row r="207" spans="1:14">
      <c r="A207" s="178"/>
      <c r="B207" s="178"/>
      <c r="C207" s="178"/>
      <c r="D207" s="182"/>
      <c r="E207" s="178"/>
      <c r="F207" s="178"/>
      <c r="G207" s="178"/>
      <c r="H207" s="179"/>
      <c r="I207" s="179"/>
      <c r="J207" s="179"/>
      <c r="K207" s="179"/>
      <c r="L207" s="179"/>
      <c r="M207" s="179"/>
      <c r="N207" s="179"/>
    </row>
    <row r="208" spans="1:14">
      <c r="A208" s="178"/>
      <c r="B208" s="178"/>
      <c r="C208" s="178"/>
      <c r="D208" s="182"/>
      <c r="E208" s="178"/>
      <c r="F208" s="178"/>
      <c r="G208" s="178"/>
      <c r="H208" s="179"/>
      <c r="I208" s="179"/>
      <c r="J208" s="179"/>
      <c r="K208" s="179"/>
      <c r="L208" s="179"/>
      <c r="M208" s="179"/>
      <c r="N208" s="179"/>
    </row>
    <row r="209" spans="1:14">
      <c r="A209" s="178"/>
      <c r="B209" s="178"/>
      <c r="C209" s="178"/>
      <c r="D209" s="182"/>
      <c r="E209" s="178"/>
      <c r="F209" s="178"/>
      <c r="G209" s="178"/>
      <c r="H209" s="179"/>
      <c r="I209" s="179"/>
      <c r="J209" s="179"/>
      <c r="K209" s="179"/>
      <c r="L209" s="179"/>
      <c r="M209" s="179"/>
      <c r="N209" s="179"/>
    </row>
    <row r="210" spans="1:14">
      <c r="A210" s="178"/>
      <c r="B210" s="178"/>
      <c r="C210" s="178"/>
      <c r="D210" s="182"/>
      <c r="E210" s="178"/>
      <c r="F210" s="178"/>
      <c r="G210" s="178"/>
      <c r="H210" s="179"/>
      <c r="I210" s="179"/>
      <c r="J210" s="179"/>
      <c r="K210" s="179"/>
      <c r="L210" s="179"/>
      <c r="M210" s="179"/>
      <c r="N210" s="179"/>
    </row>
    <row r="211" spans="1:14">
      <c r="A211" s="178"/>
      <c r="B211" s="178"/>
      <c r="C211" s="178"/>
      <c r="D211" s="182"/>
      <c r="E211" s="178"/>
      <c r="F211" s="178"/>
      <c r="G211" s="178"/>
      <c r="H211" s="179"/>
      <c r="I211" s="179"/>
      <c r="J211" s="179"/>
      <c r="K211" s="179"/>
      <c r="L211" s="179"/>
      <c r="M211" s="179"/>
      <c r="N211" s="179"/>
    </row>
    <row r="212" spans="1:14">
      <c r="A212" s="178"/>
      <c r="B212" s="178"/>
      <c r="C212" s="178"/>
      <c r="D212" s="182"/>
      <c r="E212" s="178"/>
      <c r="F212" s="178"/>
      <c r="G212" s="178"/>
      <c r="H212" s="179"/>
      <c r="I212" s="179"/>
      <c r="J212" s="179"/>
      <c r="K212" s="179"/>
      <c r="L212" s="179"/>
      <c r="M212" s="179"/>
      <c r="N212" s="179"/>
    </row>
    <row r="213" spans="1:14">
      <c r="A213" s="178"/>
      <c r="B213" s="178"/>
      <c r="C213" s="178"/>
      <c r="D213" s="182"/>
      <c r="E213" s="178"/>
      <c r="F213" s="178"/>
      <c r="G213" s="178"/>
      <c r="H213" s="179"/>
      <c r="I213" s="179"/>
      <c r="J213" s="179"/>
      <c r="K213" s="179"/>
      <c r="L213" s="179"/>
      <c r="M213" s="179"/>
      <c r="N213" s="179"/>
    </row>
    <row r="214" spans="1:14">
      <c r="A214" s="178"/>
      <c r="B214" s="178"/>
      <c r="C214" s="178"/>
      <c r="D214" s="182"/>
      <c r="E214" s="178"/>
      <c r="F214" s="178"/>
      <c r="G214" s="178"/>
      <c r="H214" s="179"/>
      <c r="I214" s="179"/>
      <c r="J214" s="179"/>
      <c r="K214" s="179"/>
      <c r="L214" s="179"/>
      <c r="M214" s="179"/>
      <c r="N214" s="179"/>
    </row>
    <row r="215" spans="1:14">
      <c r="A215" s="178"/>
      <c r="B215" s="178"/>
      <c r="C215" s="178"/>
      <c r="D215" s="182"/>
      <c r="E215" s="178"/>
      <c r="F215" s="178"/>
      <c r="G215" s="178"/>
      <c r="H215" s="179"/>
      <c r="I215" s="179"/>
      <c r="J215" s="179"/>
      <c r="K215" s="179"/>
      <c r="L215" s="179"/>
      <c r="M215" s="179"/>
      <c r="N215" s="179"/>
    </row>
    <row r="216" spans="1:14">
      <c r="A216" s="178"/>
      <c r="B216" s="178"/>
      <c r="C216" s="178"/>
      <c r="D216" s="182"/>
      <c r="E216" s="178"/>
      <c r="F216" s="178"/>
      <c r="G216" s="178"/>
      <c r="H216" s="179"/>
      <c r="I216" s="179"/>
      <c r="J216" s="179"/>
      <c r="K216" s="179"/>
      <c r="L216" s="179"/>
      <c r="M216" s="179"/>
      <c r="N216" s="179"/>
    </row>
    <row r="217" spans="1:14">
      <c r="A217" s="178"/>
      <c r="B217" s="178"/>
      <c r="C217" s="178"/>
      <c r="D217" s="182"/>
      <c r="E217" s="178"/>
      <c r="F217" s="178"/>
      <c r="G217" s="178"/>
      <c r="H217" s="179"/>
      <c r="I217" s="179"/>
      <c r="J217" s="179"/>
      <c r="K217" s="179"/>
      <c r="L217" s="179"/>
      <c r="M217" s="179"/>
      <c r="N217" s="179"/>
    </row>
    <row r="218" spans="1:14">
      <c r="A218" s="178"/>
      <c r="B218" s="178"/>
      <c r="C218" s="178"/>
      <c r="D218" s="182"/>
      <c r="E218" s="178"/>
      <c r="F218" s="178"/>
      <c r="G218" s="178"/>
      <c r="H218" s="179"/>
      <c r="I218" s="179"/>
      <c r="J218" s="179"/>
      <c r="K218" s="179"/>
      <c r="L218" s="179"/>
      <c r="M218" s="179"/>
      <c r="N218" s="179"/>
    </row>
    <row r="219" spans="1:14">
      <c r="A219" s="178"/>
      <c r="B219" s="178"/>
      <c r="C219" s="178"/>
      <c r="D219" s="182"/>
      <c r="E219" s="178"/>
      <c r="F219" s="178"/>
      <c r="G219" s="178"/>
      <c r="H219" s="179"/>
      <c r="I219" s="179"/>
      <c r="J219" s="179"/>
      <c r="K219" s="179"/>
      <c r="L219" s="179"/>
      <c r="M219" s="179"/>
      <c r="N219" s="179"/>
    </row>
    <row r="220" spans="1:14">
      <c r="A220" s="178"/>
      <c r="B220" s="178"/>
      <c r="C220" s="178"/>
      <c r="D220" s="182"/>
      <c r="E220" s="178"/>
      <c r="F220" s="178"/>
      <c r="G220" s="178"/>
      <c r="H220" s="179"/>
      <c r="I220" s="179"/>
      <c r="J220" s="179"/>
      <c r="K220" s="179"/>
      <c r="L220" s="179"/>
      <c r="M220" s="179"/>
      <c r="N220" s="179"/>
    </row>
    <row r="221" spans="1:14">
      <c r="A221" s="178"/>
      <c r="B221" s="178"/>
      <c r="C221" s="178"/>
      <c r="D221" s="182"/>
      <c r="E221" s="178"/>
      <c r="F221" s="178"/>
      <c r="G221" s="178"/>
      <c r="H221" s="179"/>
      <c r="I221" s="179"/>
      <c r="J221" s="179"/>
      <c r="K221" s="179"/>
      <c r="L221" s="179"/>
      <c r="M221" s="179"/>
      <c r="N221" s="179"/>
    </row>
    <row r="222" spans="1:14">
      <c r="A222" s="178"/>
      <c r="B222" s="178"/>
      <c r="C222" s="178"/>
      <c r="D222" s="182"/>
      <c r="E222" s="178"/>
      <c r="F222" s="178"/>
      <c r="G222" s="178"/>
      <c r="H222" s="179"/>
      <c r="I222" s="179"/>
      <c r="J222" s="179"/>
      <c r="K222" s="179"/>
      <c r="L222" s="179"/>
      <c r="M222" s="179"/>
      <c r="N222" s="179"/>
    </row>
    <row r="223" spans="1:14">
      <c r="A223" s="178"/>
      <c r="B223" s="178"/>
      <c r="C223" s="178"/>
      <c r="D223" s="182"/>
      <c r="E223" s="178"/>
      <c r="F223" s="178"/>
      <c r="G223" s="178"/>
      <c r="H223" s="179"/>
      <c r="I223" s="179"/>
      <c r="J223" s="179"/>
      <c r="K223" s="179"/>
      <c r="L223" s="179"/>
      <c r="M223" s="179"/>
      <c r="N223" s="179"/>
    </row>
    <row r="224" spans="1:14">
      <c r="A224" s="178"/>
      <c r="B224" s="178"/>
      <c r="C224" s="178"/>
      <c r="D224" s="182"/>
      <c r="E224" s="178"/>
      <c r="F224" s="178"/>
      <c r="G224" s="178"/>
      <c r="H224" s="179"/>
      <c r="I224" s="179"/>
      <c r="J224" s="179"/>
      <c r="K224" s="179"/>
      <c r="L224" s="179"/>
      <c r="M224" s="179"/>
      <c r="N224" s="179"/>
    </row>
    <row r="225" spans="1:14">
      <c r="A225" s="178"/>
      <c r="B225" s="178"/>
      <c r="C225" s="178"/>
      <c r="D225" s="182"/>
      <c r="E225" s="178"/>
      <c r="F225" s="178"/>
      <c r="G225" s="178"/>
      <c r="H225" s="179"/>
      <c r="I225" s="179"/>
      <c r="J225" s="179"/>
      <c r="K225" s="179"/>
      <c r="L225" s="179"/>
      <c r="M225" s="179"/>
      <c r="N225" s="179"/>
    </row>
    <row r="226" spans="1:14">
      <c r="A226" s="178"/>
      <c r="B226" s="178"/>
      <c r="C226" s="178"/>
      <c r="D226" s="182"/>
      <c r="E226" s="178"/>
      <c r="F226" s="178"/>
      <c r="G226" s="178"/>
      <c r="H226" s="179"/>
      <c r="I226" s="179"/>
      <c r="J226" s="179"/>
      <c r="K226" s="179"/>
      <c r="L226" s="179"/>
      <c r="M226" s="179"/>
      <c r="N226" s="179"/>
    </row>
    <row r="227" spans="1:14">
      <c r="A227" s="178"/>
      <c r="B227" s="178"/>
      <c r="C227" s="178"/>
      <c r="D227" s="182"/>
      <c r="E227" s="178"/>
      <c r="F227" s="178"/>
      <c r="G227" s="178"/>
      <c r="H227" s="179"/>
      <c r="I227" s="179"/>
      <c r="J227" s="179"/>
      <c r="K227" s="179"/>
      <c r="L227" s="179"/>
      <c r="M227" s="179"/>
      <c r="N227" s="179"/>
    </row>
    <row r="228" spans="1:14">
      <c r="A228" s="178"/>
      <c r="B228" s="178"/>
      <c r="C228" s="178"/>
      <c r="D228" s="182"/>
      <c r="E228" s="178"/>
      <c r="F228" s="178"/>
      <c r="G228" s="178"/>
      <c r="H228" s="179"/>
      <c r="I228" s="179"/>
      <c r="J228" s="179"/>
      <c r="K228" s="179"/>
      <c r="L228" s="179"/>
      <c r="M228" s="179"/>
      <c r="N228" s="179"/>
    </row>
    <row r="229" spans="1:14">
      <c r="A229" s="178"/>
      <c r="B229" s="178"/>
      <c r="C229" s="178"/>
      <c r="D229" s="182"/>
      <c r="E229" s="178"/>
      <c r="F229" s="178"/>
      <c r="G229" s="178"/>
      <c r="H229" s="179"/>
      <c r="I229" s="179"/>
      <c r="J229" s="179"/>
      <c r="K229" s="179"/>
      <c r="L229" s="179"/>
      <c r="M229" s="179"/>
      <c r="N229" s="179"/>
    </row>
    <row r="230" spans="1:14">
      <c r="A230" s="178"/>
      <c r="B230" s="178"/>
      <c r="C230" s="178"/>
      <c r="D230" s="182"/>
      <c r="E230" s="178"/>
      <c r="F230" s="178"/>
      <c r="G230" s="178"/>
      <c r="H230" s="179"/>
      <c r="I230" s="179"/>
      <c r="J230" s="179"/>
      <c r="K230" s="179"/>
      <c r="L230" s="179"/>
      <c r="M230" s="179"/>
      <c r="N230" s="179"/>
    </row>
    <row r="231" spans="1:14">
      <c r="A231" s="178"/>
      <c r="B231" s="178"/>
      <c r="C231" s="178"/>
      <c r="D231" s="182"/>
      <c r="E231" s="178"/>
      <c r="F231" s="178"/>
      <c r="G231" s="178"/>
      <c r="H231" s="179"/>
      <c r="I231" s="179"/>
      <c r="J231" s="179"/>
      <c r="K231" s="179"/>
      <c r="L231" s="179"/>
      <c r="M231" s="179"/>
      <c r="N231" s="179"/>
    </row>
    <row r="232" spans="1:14">
      <c r="A232" s="178"/>
      <c r="B232" s="178"/>
      <c r="C232" s="178"/>
      <c r="D232" s="182"/>
      <c r="E232" s="178"/>
      <c r="F232" s="178"/>
      <c r="G232" s="178"/>
      <c r="H232" s="179"/>
      <c r="I232" s="179"/>
      <c r="J232" s="179"/>
      <c r="K232" s="179"/>
      <c r="L232" s="179"/>
      <c r="M232" s="179"/>
      <c r="N232" s="179"/>
    </row>
    <row r="233" spans="1:14">
      <c r="A233" s="178"/>
      <c r="B233" s="178"/>
      <c r="C233" s="178"/>
      <c r="D233" s="182"/>
      <c r="E233" s="178"/>
      <c r="F233" s="178"/>
      <c r="G233" s="178"/>
      <c r="H233" s="179"/>
      <c r="I233" s="179"/>
      <c r="J233" s="179"/>
      <c r="K233" s="179"/>
      <c r="L233" s="179"/>
      <c r="M233" s="179"/>
      <c r="N233" s="179"/>
    </row>
    <row r="234" spans="1:14">
      <c r="A234" s="178"/>
      <c r="B234" s="178"/>
      <c r="C234" s="178"/>
      <c r="D234" s="182"/>
      <c r="E234" s="178"/>
      <c r="F234" s="178"/>
      <c r="G234" s="178"/>
      <c r="H234" s="179"/>
      <c r="I234" s="179"/>
      <c r="J234" s="179"/>
      <c r="K234" s="179"/>
      <c r="L234" s="179"/>
      <c r="M234" s="179"/>
      <c r="N234" s="179"/>
    </row>
    <row r="235" spans="1:14">
      <c r="A235" s="178"/>
      <c r="B235" s="178"/>
      <c r="C235" s="178"/>
      <c r="D235" s="182"/>
      <c r="E235" s="178"/>
      <c r="F235" s="178"/>
      <c r="G235" s="178"/>
      <c r="H235" s="179"/>
      <c r="I235" s="179"/>
      <c r="J235" s="179"/>
      <c r="K235" s="179"/>
      <c r="L235" s="179"/>
      <c r="M235" s="179"/>
      <c r="N235" s="179"/>
    </row>
    <row r="236" spans="1:14">
      <c r="A236" s="178"/>
      <c r="B236" s="178"/>
      <c r="C236" s="178"/>
      <c r="D236" s="182"/>
      <c r="E236" s="178"/>
      <c r="F236" s="178"/>
      <c r="G236" s="178"/>
      <c r="H236" s="179"/>
      <c r="I236" s="179"/>
      <c r="J236" s="179"/>
      <c r="K236" s="179"/>
      <c r="L236" s="179"/>
      <c r="M236" s="179"/>
      <c r="N236" s="179"/>
    </row>
    <row r="237" spans="1:14">
      <c r="A237" s="178"/>
      <c r="B237" s="178"/>
      <c r="C237" s="178"/>
      <c r="D237" s="182"/>
      <c r="E237" s="178"/>
      <c r="F237" s="178"/>
      <c r="G237" s="178"/>
      <c r="H237" s="179"/>
      <c r="I237" s="179"/>
      <c r="J237" s="179"/>
      <c r="K237" s="179"/>
      <c r="L237" s="179"/>
      <c r="M237" s="179"/>
      <c r="N237" s="179"/>
    </row>
    <row r="238" spans="1:14">
      <c r="A238" s="178"/>
      <c r="B238" s="178"/>
      <c r="C238" s="178"/>
      <c r="D238" s="182"/>
      <c r="E238" s="178"/>
      <c r="F238" s="178"/>
      <c r="G238" s="178"/>
      <c r="H238" s="179"/>
      <c r="I238" s="179"/>
      <c r="J238" s="179"/>
      <c r="K238" s="179"/>
      <c r="L238" s="179"/>
      <c r="M238" s="179"/>
      <c r="N238" s="179"/>
    </row>
    <row r="239" spans="1:14">
      <c r="A239" s="178"/>
      <c r="B239" s="178"/>
      <c r="C239" s="178"/>
      <c r="D239" s="182"/>
      <c r="E239" s="178"/>
      <c r="F239" s="178"/>
      <c r="G239" s="178"/>
      <c r="H239" s="179"/>
      <c r="I239" s="179"/>
      <c r="J239" s="179"/>
      <c r="K239" s="179"/>
      <c r="L239" s="179"/>
      <c r="M239" s="179"/>
      <c r="N239" s="179"/>
    </row>
    <row r="240" spans="1:14">
      <c r="A240" s="178"/>
      <c r="B240" s="178"/>
      <c r="C240" s="178"/>
      <c r="D240" s="182"/>
      <c r="E240" s="178"/>
      <c r="F240" s="178"/>
      <c r="G240" s="178"/>
      <c r="H240" s="179"/>
      <c r="I240" s="179"/>
      <c r="J240" s="179"/>
      <c r="K240" s="179"/>
      <c r="L240" s="179"/>
      <c r="M240" s="179"/>
      <c r="N240" s="179"/>
    </row>
    <row r="241" spans="1:14">
      <c r="A241" s="178"/>
      <c r="B241" s="178"/>
      <c r="C241" s="178"/>
      <c r="D241" s="182"/>
      <c r="E241" s="178"/>
      <c r="F241" s="178"/>
      <c r="G241" s="178"/>
      <c r="H241" s="179"/>
      <c r="I241" s="179"/>
      <c r="J241" s="179"/>
      <c r="K241" s="179"/>
      <c r="L241" s="179"/>
      <c r="M241" s="179"/>
      <c r="N241" s="179"/>
    </row>
    <row r="242" spans="1:14">
      <c r="A242" s="178"/>
      <c r="B242" s="178"/>
      <c r="C242" s="178"/>
      <c r="D242" s="182"/>
      <c r="E242" s="178"/>
      <c r="F242" s="178"/>
      <c r="G242" s="178"/>
      <c r="H242" s="179"/>
      <c r="I242" s="179"/>
      <c r="J242" s="179"/>
      <c r="K242" s="179"/>
      <c r="L242" s="179"/>
      <c r="M242" s="179"/>
      <c r="N242" s="179"/>
    </row>
    <row r="243" spans="1:14">
      <c r="A243" s="178"/>
      <c r="B243" s="178"/>
      <c r="C243" s="178"/>
      <c r="D243" s="182"/>
      <c r="E243" s="178"/>
      <c r="F243" s="178"/>
      <c r="G243" s="178"/>
      <c r="H243" s="179"/>
      <c r="I243" s="179"/>
      <c r="J243" s="179"/>
      <c r="K243" s="179"/>
      <c r="L243" s="179"/>
      <c r="M243" s="179"/>
      <c r="N243" s="179"/>
    </row>
    <row r="244" spans="1:14">
      <c r="A244" s="178"/>
      <c r="B244" s="178"/>
      <c r="C244" s="178"/>
      <c r="D244" s="182"/>
      <c r="E244" s="178"/>
      <c r="F244" s="178"/>
      <c r="G244" s="178"/>
      <c r="H244" s="179"/>
      <c r="I244" s="179"/>
      <c r="J244" s="179"/>
      <c r="K244" s="179"/>
      <c r="L244" s="179"/>
      <c r="M244" s="179"/>
      <c r="N244" s="179"/>
    </row>
    <row r="245" spans="1:14">
      <c r="A245" s="178"/>
      <c r="B245" s="178"/>
      <c r="C245" s="178"/>
      <c r="D245" s="182"/>
      <c r="E245" s="178"/>
      <c r="F245" s="178"/>
      <c r="G245" s="178"/>
      <c r="H245" s="179"/>
      <c r="I245" s="179"/>
      <c r="J245" s="179"/>
      <c r="K245" s="179"/>
      <c r="L245" s="179"/>
      <c r="M245" s="179"/>
      <c r="N245" s="179"/>
    </row>
    <row r="246" spans="1:14">
      <c r="A246" s="178"/>
      <c r="B246" s="178"/>
      <c r="C246" s="178"/>
      <c r="D246" s="182"/>
      <c r="E246" s="178"/>
      <c r="F246" s="178"/>
      <c r="G246" s="178"/>
      <c r="H246" s="179"/>
      <c r="I246" s="179"/>
      <c r="J246" s="179"/>
      <c r="K246" s="179"/>
      <c r="L246" s="179"/>
      <c r="M246" s="179"/>
      <c r="N246" s="179"/>
    </row>
    <row r="247" spans="1:14">
      <c r="A247" s="178"/>
      <c r="B247" s="178"/>
      <c r="C247" s="178"/>
      <c r="D247" s="182"/>
      <c r="E247" s="178"/>
      <c r="F247" s="178"/>
      <c r="G247" s="178"/>
      <c r="H247" s="179"/>
      <c r="I247" s="179"/>
      <c r="J247" s="179"/>
      <c r="K247" s="179"/>
      <c r="L247" s="179"/>
      <c r="M247" s="179"/>
      <c r="N247" s="179"/>
    </row>
    <row r="248" spans="1:14">
      <c r="A248" s="178"/>
      <c r="B248" s="178"/>
      <c r="C248" s="178"/>
      <c r="D248" s="182"/>
      <c r="E248" s="178"/>
      <c r="F248" s="178"/>
      <c r="G248" s="178"/>
      <c r="H248" s="179"/>
      <c r="I248" s="179"/>
      <c r="J248" s="179"/>
      <c r="K248" s="179"/>
      <c r="L248" s="179"/>
      <c r="M248" s="179"/>
      <c r="N248" s="179"/>
    </row>
    <row r="249" spans="1:14">
      <c r="A249" s="178"/>
      <c r="B249" s="178"/>
      <c r="C249" s="178"/>
      <c r="D249" s="182"/>
      <c r="E249" s="178"/>
      <c r="F249" s="178"/>
      <c r="G249" s="178"/>
      <c r="H249" s="179"/>
      <c r="I249" s="179"/>
      <c r="J249" s="179"/>
      <c r="K249" s="179"/>
      <c r="L249" s="179"/>
      <c r="M249" s="179"/>
      <c r="N249" s="179"/>
    </row>
    <row r="250" spans="1:14">
      <c r="A250" s="178"/>
      <c r="B250" s="178"/>
      <c r="C250" s="178"/>
      <c r="D250" s="182"/>
      <c r="E250" s="178"/>
      <c r="F250" s="178"/>
      <c r="G250" s="178"/>
      <c r="H250" s="179"/>
      <c r="I250" s="179"/>
      <c r="J250" s="179"/>
      <c r="K250" s="179"/>
      <c r="L250" s="179"/>
      <c r="M250" s="179"/>
      <c r="N250" s="179"/>
    </row>
    <row r="251" spans="1:14">
      <c r="A251" s="178"/>
      <c r="B251" s="178"/>
      <c r="C251" s="178"/>
      <c r="D251" s="182"/>
      <c r="E251" s="178"/>
      <c r="F251" s="178"/>
      <c r="G251" s="178"/>
      <c r="H251" s="179"/>
      <c r="I251" s="179"/>
      <c r="J251" s="179"/>
      <c r="K251" s="179"/>
      <c r="L251" s="179"/>
      <c r="M251" s="179"/>
      <c r="N251" s="179"/>
    </row>
    <row r="252" spans="1:14">
      <c r="A252" s="178"/>
      <c r="B252" s="178"/>
      <c r="C252" s="178"/>
      <c r="D252" s="182"/>
      <c r="E252" s="178"/>
      <c r="F252" s="178"/>
      <c r="G252" s="178"/>
      <c r="H252" s="179"/>
      <c r="I252" s="179"/>
      <c r="J252" s="179"/>
      <c r="K252" s="179"/>
      <c r="L252" s="179"/>
      <c r="M252" s="179"/>
      <c r="N252" s="179"/>
    </row>
    <row r="253" spans="1:14">
      <c r="A253" s="178"/>
      <c r="B253" s="178"/>
      <c r="C253" s="178"/>
      <c r="D253" s="182"/>
      <c r="E253" s="178"/>
      <c r="F253" s="178"/>
      <c r="G253" s="178"/>
      <c r="H253" s="179"/>
      <c r="I253" s="179"/>
      <c r="J253" s="179"/>
      <c r="K253" s="179"/>
      <c r="L253" s="179"/>
      <c r="M253" s="179"/>
      <c r="N253" s="179"/>
    </row>
    <row r="254" spans="1:14">
      <c r="A254" s="178"/>
      <c r="B254" s="178"/>
      <c r="C254" s="178"/>
      <c r="D254" s="182"/>
      <c r="E254" s="178"/>
      <c r="F254" s="178"/>
      <c r="G254" s="178"/>
      <c r="H254" s="179"/>
      <c r="I254" s="179"/>
      <c r="J254" s="179"/>
      <c r="K254" s="179"/>
      <c r="L254" s="179"/>
      <c r="M254" s="179"/>
      <c r="N254" s="179"/>
    </row>
    <row r="255" spans="1:14">
      <c r="A255" s="178"/>
      <c r="B255" s="178"/>
      <c r="C255" s="178"/>
      <c r="D255" s="182"/>
      <c r="E255" s="178"/>
      <c r="F255" s="178"/>
      <c r="G255" s="178"/>
      <c r="H255" s="179"/>
      <c r="I255" s="179"/>
      <c r="J255" s="179"/>
      <c r="K255" s="179"/>
      <c r="L255" s="179"/>
      <c r="M255" s="179"/>
      <c r="N255" s="179"/>
    </row>
    <row r="256" spans="1:14">
      <c r="A256" s="178"/>
      <c r="B256" s="178"/>
      <c r="C256" s="178"/>
      <c r="D256" s="182"/>
      <c r="E256" s="178"/>
      <c r="F256" s="178"/>
      <c r="G256" s="178"/>
      <c r="H256" s="179"/>
      <c r="I256" s="179"/>
      <c r="J256" s="179"/>
      <c r="K256" s="179"/>
      <c r="L256" s="179"/>
      <c r="M256" s="179"/>
      <c r="N256" s="179"/>
    </row>
    <row r="257" spans="1:14">
      <c r="A257" s="178"/>
      <c r="B257" s="178"/>
      <c r="C257" s="178"/>
      <c r="D257" s="182"/>
      <c r="E257" s="178"/>
      <c r="F257" s="178"/>
      <c r="G257" s="178"/>
      <c r="H257" s="179"/>
      <c r="I257" s="179"/>
      <c r="J257" s="179"/>
      <c r="K257" s="179"/>
      <c r="L257" s="179"/>
      <c r="M257" s="179"/>
      <c r="N257" s="179"/>
    </row>
    <row r="258" spans="1:14">
      <c r="A258" s="178"/>
      <c r="B258" s="178"/>
      <c r="C258" s="178"/>
      <c r="D258" s="182"/>
      <c r="E258" s="178"/>
      <c r="F258" s="178"/>
      <c r="G258" s="178"/>
      <c r="H258" s="179"/>
      <c r="I258" s="179"/>
      <c r="J258" s="179"/>
      <c r="K258" s="179"/>
      <c r="L258" s="179"/>
      <c r="M258" s="179"/>
      <c r="N258" s="179"/>
    </row>
    <row r="259" spans="1:14">
      <c r="A259" s="178"/>
      <c r="B259" s="178"/>
      <c r="C259" s="178"/>
      <c r="D259" s="182"/>
      <c r="E259" s="178"/>
      <c r="F259" s="178"/>
      <c r="G259" s="178"/>
      <c r="H259" s="179"/>
      <c r="I259" s="179"/>
      <c r="J259" s="179"/>
      <c r="K259" s="179"/>
      <c r="L259" s="179"/>
      <c r="M259" s="179"/>
      <c r="N259" s="179"/>
    </row>
    <row r="260" spans="1:14">
      <c r="A260" s="178"/>
      <c r="B260" s="178"/>
      <c r="C260" s="178"/>
      <c r="D260" s="182"/>
      <c r="E260" s="178"/>
      <c r="F260" s="178"/>
      <c r="G260" s="178"/>
      <c r="H260" s="179"/>
      <c r="I260" s="179"/>
      <c r="J260" s="179"/>
      <c r="K260" s="179"/>
      <c r="L260" s="179"/>
      <c r="M260" s="179"/>
      <c r="N260" s="179"/>
    </row>
    <row r="261" spans="1:14">
      <c r="A261" s="178"/>
      <c r="B261" s="178"/>
      <c r="C261" s="178"/>
      <c r="D261" s="182"/>
      <c r="E261" s="178"/>
      <c r="F261" s="178"/>
      <c r="G261" s="178"/>
      <c r="H261" s="179"/>
      <c r="I261" s="179"/>
      <c r="J261" s="179"/>
      <c r="K261" s="179"/>
      <c r="L261" s="179"/>
      <c r="M261" s="179"/>
      <c r="N261" s="179"/>
    </row>
    <row r="262" spans="1:14">
      <c r="A262" s="178"/>
      <c r="B262" s="178"/>
      <c r="C262" s="178"/>
      <c r="D262" s="182"/>
      <c r="E262" s="178"/>
      <c r="F262" s="178"/>
      <c r="G262" s="178"/>
      <c r="H262" s="179"/>
      <c r="I262" s="179"/>
      <c r="J262" s="179"/>
      <c r="K262" s="179"/>
      <c r="L262" s="179"/>
      <c r="M262" s="179"/>
      <c r="N262" s="179"/>
    </row>
    <row r="263" spans="1:14">
      <c r="A263" s="178"/>
      <c r="B263" s="178"/>
      <c r="C263" s="178"/>
      <c r="D263" s="182"/>
      <c r="E263" s="178"/>
      <c r="F263" s="178"/>
      <c r="G263" s="178"/>
      <c r="H263" s="179"/>
      <c r="I263" s="179"/>
      <c r="J263" s="179"/>
      <c r="K263" s="179"/>
      <c r="L263" s="179"/>
      <c r="M263" s="179"/>
      <c r="N263" s="179"/>
    </row>
    <row r="264" spans="1:14">
      <c r="A264" s="178"/>
      <c r="B264" s="178"/>
      <c r="C264" s="178"/>
      <c r="D264" s="182"/>
      <c r="E264" s="178"/>
      <c r="F264" s="178"/>
      <c r="G264" s="178"/>
      <c r="H264" s="179"/>
      <c r="I264" s="179"/>
      <c r="J264" s="179"/>
      <c r="K264" s="179"/>
      <c r="L264" s="179"/>
      <c r="M264" s="179"/>
      <c r="N264" s="179"/>
    </row>
    <row r="265" spans="1:14">
      <c r="A265" s="178"/>
      <c r="B265" s="178"/>
      <c r="C265" s="178"/>
      <c r="D265" s="182"/>
      <c r="E265" s="178"/>
      <c r="F265" s="178"/>
      <c r="G265" s="178"/>
      <c r="H265" s="179"/>
      <c r="I265" s="179"/>
      <c r="J265" s="179"/>
      <c r="K265" s="179"/>
      <c r="L265" s="179"/>
      <c r="M265" s="179"/>
      <c r="N265" s="179"/>
    </row>
    <row r="266" spans="1:14">
      <c r="A266" s="178"/>
      <c r="B266" s="178"/>
      <c r="C266" s="178"/>
      <c r="D266" s="182"/>
      <c r="E266" s="178"/>
      <c r="F266" s="178"/>
      <c r="G266" s="178"/>
      <c r="H266" s="179"/>
      <c r="I266" s="179"/>
      <c r="J266" s="179"/>
      <c r="K266" s="179"/>
      <c r="L266" s="179"/>
      <c r="M266" s="179"/>
      <c r="N266" s="179"/>
    </row>
    <row r="267" spans="1:14">
      <c r="A267" s="178"/>
      <c r="B267" s="178"/>
      <c r="C267" s="178"/>
      <c r="D267" s="182"/>
      <c r="E267" s="178"/>
      <c r="F267" s="178"/>
      <c r="G267" s="178"/>
      <c r="H267" s="179"/>
      <c r="I267" s="179"/>
      <c r="J267" s="179"/>
      <c r="K267" s="179"/>
      <c r="L267" s="179"/>
      <c r="M267" s="179"/>
      <c r="N267" s="179"/>
    </row>
    <row r="268" spans="1:14">
      <c r="A268" s="178"/>
      <c r="B268" s="178"/>
      <c r="C268" s="178"/>
      <c r="D268" s="182"/>
      <c r="E268" s="178"/>
      <c r="F268" s="178"/>
      <c r="G268" s="178"/>
      <c r="H268" s="179"/>
      <c r="I268" s="179"/>
      <c r="J268" s="179"/>
      <c r="K268" s="179"/>
      <c r="L268" s="179"/>
      <c r="M268" s="179"/>
      <c r="N268" s="179"/>
    </row>
    <row r="269" spans="1:14">
      <c r="A269" s="178"/>
      <c r="B269" s="178"/>
      <c r="C269" s="178"/>
      <c r="D269" s="182"/>
      <c r="E269" s="178"/>
      <c r="F269" s="178"/>
      <c r="G269" s="178"/>
      <c r="H269" s="179"/>
      <c r="I269" s="179"/>
      <c r="J269" s="179"/>
      <c r="K269" s="179"/>
      <c r="L269" s="179"/>
      <c r="M269" s="179"/>
      <c r="N269" s="179"/>
    </row>
    <row r="270" spans="1:14">
      <c r="A270" s="178"/>
      <c r="B270" s="178"/>
      <c r="C270" s="178"/>
      <c r="D270" s="182"/>
      <c r="E270" s="178"/>
      <c r="F270" s="178"/>
      <c r="G270" s="178"/>
      <c r="H270" s="179"/>
      <c r="I270" s="179"/>
      <c r="J270" s="179"/>
      <c r="K270" s="179"/>
      <c r="L270" s="179"/>
      <c r="M270" s="179"/>
      <c r="N270" s="179"/>
    </row>
    <row r="271" spans="1:14">
      <c r="A271" s="178"/>
      <c r="B271" s="178"/>
      <c r="C271" s="178"/>
      <c r="D271" s="182"/>
      <c r="E271" s="178"/>
      <c r="F271" s="178"/>
      <c r="G271" s="178"/>
      <c r="H271" s="179"/>
      <c r="I271" s="179"/>
      <c r="J271" s="179"/>
      <c r="K271" s="179"/>
      <c r="L271" s="179"/>
      <c r="M271" s="179"/>
      <c r="N271" s="179"/>
    </row>
    <row r="272" spans="1:14">
      <c r="A272" s="178"/>
      <c r="B272" s="178"/>
      <c r="C272" s="178"/>
      <c r="D272" s="182"/>
      <c r="E272" s="178"/>
      <c r="F272" s="178"/>
      <c r="G272" s="178"/>
      <c r="H272" s="179"/>
      <c r="I272" s="179"/>
      <c r="J272" s="179"/>
      <c r="K272" s="179"/>
      <c r="L272" s="179"/>
      <c r="M272" s="179"/>
      <c r="N272" s="179"/>
    </row>
    <row r="273" spans="1:14">
      <c r="A273" s="178"/>
      <c r="B273" s="178"/>
      <c r="C273" s="178"/>
      <c r="D273" s="182"/>
      <c r="E273" s="178"/>
      <c r="F273" s="178"/>
      <c r="G273" s="178"/>
      <c r="H273" s="179"/>
      <c r="I273" s="179"/>
      <c r="J273" s="179"/>
      <c r="K273" s="179"/>
      <c r="L273" s="179"/>
      <c r="M273" s="179"/>
      <c r="N273" s="179"/>
    </row>
    <row r="274" spans="1:14">
      <c r="A274" s="178"/>
      <c r="B274" s="178"/>
      <c r="C274" s="178"/>
      <c r="D274" s="182"/>
      <c r="E274" s="178"/>
      <c r="F274" s="178"/>
      <c r="G274" s="178"/>
      <c r="H274" s="179"/>
      <c r="I274" s="179"/>
      <c r="J274" s="179"/>
      <c r="K274" s="179"/>
      <c r="L274" s="179"/>
      <c r="M274" s="179"/>
      <c r="N274" s="179"/>
    </row>
    <row r="275" spans="1:14">
      <c r="A275" s="178"/>
      <c r="B275" s="178"/>
      <c r="C275" s="178"/>
      <c r="D275" s="182"/>
      <c r="E275" s="178"/>
      <c r="F275" s="178"/>
      <c r="G275" s="178"/>
      <c r="H275" s="179"/>
      <c r="I275" s="179"/>
      <c r="J275" s="179"/>
      <c r="K275" s="179"/>
      <c r="L275" s="179"/>
      <c r="M275" s="179"/>
      <c r="N275" s="179"/>
    </row>
    <row r="276" spans="1:14">
      <c r="A276" s="178"/>
      <c r="B276" s="178"/>
      <c r="C276" s="178"/>
      <c r="D276" s="182"/>
      <c r="E276" s="178"/>
      <c r="F276" s="178"/>
      <c r="G276" s="178"/>
      <c r="H276" s="179"/>
      <c r="I276" s="179"/>
      <c r="J276" s="179"/>
      <c r="K276" s="179"/>
      <c r="L276" s="179"/>
      <c r="M276" s="179"/>
      <c r="N276" s="179"/>
    </row>
    <row r="277" spans="1:14">
      <c r="A277" s="178"/>
      <c r="B277" s="178"/>
      <c r="C277" s="178"/>
      <c r="D277" s="182"/>
      <c r="E277" s="178"/>
      <c r="F277" s="178"/>
      <c r="G277" s="178"/>
      <c r="H277" s="179"/>
      <c r="I277" s="179"/>
      <c r="J277" s="179"/>
      <c r="K277" s="179"/>
      <c r="L277" s="179"/>
      <c r="M277" s="179"/>
      <c r="N277" s="179"/>
    </row>
    <row r="278" spans="1:14">
      <c r="A278" s="178"/>
      <c r="B278" s="178"/>
      <c r="C278" s="178"/>
      <c r="D278" s="182"/>
      <c r="E278" s="178"/>
      <c r="F278" s="178"/>
      <c r="G278" s="178"/>
      <c r="H278" s="179"/>
      <c r="I278" s="179"/>
      <c r="J278" s="179"/>
      <c r="K278" s="179"/>
      <c r="L278" s="179"/>
      <c r="M278" s="179"/>
      <c r="N278" s="179"/>
    </row>
    <row r="279" spans="1:14">
      <c r="A279" s="178"/>
      <c r="B279" s="178"/>
      <c r="C279" s="178"/>
      <c r="D279" s="182"/>
      <c r="E279" s="178"/>
      <c r="F279" s="178"/>
      <c r="G279" s="178"/>
      <c r="H279" s="179"/>
      <c r="I279" s="179"/>
      <c r="J279" s="179"/>
      <c r="K279" s="179"/>
      <c r="L279" s="179"/>
      <c r="M279" s="179"/>
      <c r="N279" s="179"/>
    </row>
    <row r="280" spans="1:14">
      <c r="A280" s="178"/>
      <c r="B280" s="178"/>
      <c r="C280" s="178"/>
      <c r="D280" s="182"/>
      <c r="E280" s="178"/>
      <c r="F280" s="178"/>
      <c r="G280" s="178"/>
      <c r="H280" s="179"/>
      <c r="I280" s="179"/>
      <c r="J280" s="179"/>
      <c r="K280" s="179"/>
      <c r="L280" s="179"/>
      <c r="M280" s="179"/>
      <c r="N280" s="179"/>
    </row>
    <row r="281" spans="1:14">
      <c r="A281" s="178"/>
      <c r="B281" s="178"/>
      <c r="C281" s="178"/>
      <c r="D281" s="182"/>
      <c r="E281" s="178"/>
      <c r="F281" s="178"/>
      <c r="G281" s="178"/>
      <c r="H281" s="179"/>
      <c r="I281" s="179"/>
      <c r="J281" s="179"/>
      <c r="K281" s="179"/>
      <c r="L281" s="179"/>
      <c r="M281" s="179"/>
      <c r="N281" s="179"/>
    </row>
    <row r="282" spans="1:14">
      <c r="A282" s="178"/>
      <c r="B282" s="178"/>
      <c r="C282" s="178"/>
      <c r="D282" s="182"/>
      <c r="E282" s="178"/>
      <c r="F282" s="178"/>
      <c r="G282" s="178"/>
      <c r="H282" s="179"/>
      <c r="I282" s="179"/>
      <c r="J282" s="179"/>
      <c r="K282" s="179"/>
      <c r="L282" s="179"/>
      <c r="M282" s="179"/>
      <c r="N282" s="179"/>
    </row>
    <row r="283" spans="1:14">
      <c r="A283" s="178"/>
      <c r="B283" s="178"/>
      <c r="C283" s="178"/>
      <c r="D283" s="182"/>
      <c r="E283" s="178"/>
      <c r="F283" s="178"/>
      <c r="G283" s="178"/>
      <c r="H283" s="179"/>
      <c r="I283" s="179"/>
      <c r="J283" s="179"/>
      <c r="K283" s="179"/>
      <c r="L283" s="179"/>
      <c r="M283" s="179"/>
      <c r="N283" s="179"/>
    </row>
    <row r="284" spans="1:14">
      <c r="A284" s="178"/>
      <c r="B284" s="178"/>
      <c r="C284" s="178"/>
      <c r="D284" s="182"/>
      <c r="E284" s="178"/>
      <c r="F284" s="178"/>
      <c r="G284" s="178"/>
      <c r="H284" s="179"/>
      <c r="I284" s="179"/>
      <c r="J284" s="179"/>
      <c r="K284" s="179"/>
      <c r="L284" s="179"/>
      <c r="M284" s="179"/>
      <c r="N284" s="179"/>
    </row>
    <row r="285" spans="1:14">
      <c r="A285" s="178"/>
      <c r="B285" s="178"/>
      <c r="C285" s="178"/>
      <c r="D285" s="182"/>
      <c r="E285" s="178"/>
      <c r="F285" s="178"/>
      <c r="G285" s="178"/>
      <c r="H285" s="179"/>
      <c r="I285" s="179"/>
      <c r="J285" s="179"/>
      <c r="K285" s="179"/>
      <c r="L285" s="179"/>
      <c r="M285" s="179"/>
      <c r="N285" s="179"/>
    </row>
    <row r="286" spans="1:14">
      <c r="A286" s="178"/>
      <c r="B286" s="178"/>
      <c r="C286" s="178"/>
      <c r="D286" s="182"/>
      <c r="E286" s="178"/>
      <c r="F286" s="178"/>
      <c r="G286" s="178"/>
      <c r="H286" s="179"/>
      <c r="I286" s="179"/>
      <c r="J286" s="179"/>
      <c r="K286" s="179"/>
      <c r="L286" s="179"/>
      <c r="M286" s="179"/>
      <c r="N286" s="179"/>
    </row>
    <row r="287" spans="1:14">
      <c r="A287" s="178"/>
      <c r="B287" s="178"/>
      <c r="C287" s="178"/>
      <c r="D287" s="182"/>
      <c r="E287" s="178"/>
      <c r="F287" s="178"/>
      <c r="G287" s="178"/>
      <c r="H287" s="179"/>
      <c r="I287" s="179"/>
      <c r="J287" s="179"/>
      <c r="K287" s="179"/>
      <c r="L287" s="179"/>
      <c r="M287" s="179"/>
      <c r="N287" s="179"/>
    </row>
    <row r="288" spans="1:14">
      <c r="A288" s="178"/>
      <c r="B288" s="178"/>
      <c r="C288" s="178"/>
      <c r="D288" s="182"/>
      <c r="E288" s="178"/>
      <c r="F288" s="178"/>
      <c r="G288" s="178"/>
      <c r="H288" s="179"/>
      <c r="I288" s="179"/>
      <c r="J288" s="179"/>
      <c r="K288" s="179"/>
      <c r="L288" s="179"/>
      <c r="M288" s="179"/>
      <c r="N288" s="179"/>
    </row>
    <row r="289" spans="1:14">
      <c r="A289" s="178"/>
      <c r="B289" s="178"/>
      <c r="C289" s="178"/>
      <c r="D289" s="182"/>
      <c r="E289" s="178"/>
      <c r="F289" s="178"/>
      <c r="G289" s="178"/>
      <c r="H289" s="179"/>
      <c r="I289" s="179"/>
      <c r="J289" s="179"/>
      <c r="K289" s="179"/>
      <c r="L289" s="179"/>
      <c r="M289" s="179"/>
      <c r="N289" s="179"/>
    </row>
    <row r="290" spans="1:14">
      <c r="A290" s="178"/>
      <c r="B290" s="178"/>
      <c r="C290" s="178"/>
      <c r="D290" s="182"/>
      <c r="E290" s="178"/>
      <c r="F290" s="178"/>
      <c r="G290" s="178"/>
      <c r="H290" s="179"/>
      <c r="I290" s="179"/>
      <c r="J290" s="179"/>
      <c r="K290" s="179"/>
      <c r="L290" s="179"/>
      <c r="M290" s="179"/>
      <c r="N290" s="179"/>
    </row>
    <row r="291" spans="1:14">
      <c r="A291" s="178"/>
      <c r="B291" s="178"/>
      <c r="C291" s="178"/>
      <c r="D291" s="182"/>
      <c r="E291" s="178"/>
      <c r="F291" s="178"/>
      <c r="G291" s="178"/>
      <c r="H291" s="179"/>
      <c r="I291" s="179"/>
      <c r="J291" s="179"/>
      <c r="K291" s="179"/>
      <c r="L291" s="179"/>
      <c r="M291" s="179"/>
      <c r="N291" s="179"/>
    </row>
    <row r="292" spans="1:14">
      <c r="A292" s="178"/>
      <c r="B292" s="178"/>
      <c r="C292" s="178"/>
      <c r="D292" s="182"/>
      <c r="E292" s="178"/>
      <c r="F292" s="178"/>
      <c r="G292" s="178"/>
      <c r="H292" s="179"/>
      <c r="I292" s="179"/>
      <c r="J292" s="179"/>
      <c r="K292" s="179"/>
      <c r="L292" s="179"/>
      <c r="M292" s="179"/>
      <c r="N292" s="179"/>
    </row>
    <row r="293" spans="1:14">
      <c r="A293" s="178"/>
      <c r="B293" s="178"/>
      <c r="C293" s="178"/>
      <c r="D293" s="182"/>
      <c r="E293" s="178"/>
      <c r="F293" s="178"/>
      <c r="G293" s="178"/>
      <c r="H293" s="179"/>
      <c r="I293" s="179"/>
      <c r="J293" s="179"/>
      <c r="K293" s="179"/>
      <c r="L293" s="179"/>
      <c r="M293" s="179"/>
      <c r="N293" s="179"/>
    </row>
    <row r="294" spans="1:14">
      <c r="A294" s="178"/>
      <c r="B294" s="178"/>
      <c r="C294" s="178"/>
      <c r="D294" s="182"/>
      <c r="E294" s="178"/>
      <c r="F294" s="178"/>
      <c r="G294" s="178"/>
      <c r="H294" s="179"/>
      <c r="I294" s="179"/>
      <c r="J294" s="179"/>
      <c r="K294" s="179"/>
      <c r="L294" s="179"/>
      <c r="M294" s="179"/>
      <c r="N294" s="179"/>
    </row>
    <row r="295" spans="1:14">
      <c r="A295" s="178"/>
      <c r="B295" s="178"/>
      <c r="C295" s="178"/>
      <c r="D295" s="182"/>
      <c r="E295" s="178"/>
      <c r="F295" s="178"/>
      <c r="G295" s="178"/>
      <c r="H295" s="179"/>
      <c r="I295" s="179"/>
      <c r="J295" s="179"/>
      <c r="K295" s="179"/>
      <c r="L295" s="179"/>
      <c r="M295" s="179"/>
      <c r="N295" s="179"/>
    </row>
    <row r="296" spans="1:14">
      <c r="A296" s="178"/>
      <c r="B296" s="178"/>
      <c r="C296" s="178"/>
      <c r="D296" s="182"/>
      <c r="E296" s="178"/>
      <c r="F296" s="178"/>
      <c r="G296" s="178"/>
      <c r="H296" s="179"/>
      <c r="I296" s="179"/>
      <c r="J296" s="179"/>
      <c r="K296" s="179"/>
      <c r="L296" s="179"/>
      <c r="M296" s="179"/>
      <c r="N296" s="179"/>
    </row>
    <row r="297" spans="1:14">
      <c r="A297" s="178"/>
      <c r="B297" s="178"/>
      <c r="C297" s="178"/>
      <c r="D297" s="182"/>
      <c r="E297" s="178"/>
      <c r="F297" s="178"/>
      <c r="G297" s="178"/>
      <c r="H297" s="179"/>
      <c r="I297" s="179"/>
      <c r="J297" s="179"/>
      <c r="K297" s="179"/>
      <c r="L297" s="179"/>
      <c r="M297" s="179"/>
      <c r="N297" s="179"/>
    </row>
    <row r="298" spans="1:14">
      <c r="A298" s="178"/>
      <c r="B298" s="178"/>
      <c r="C298" s="178"/>
      <c r="D298" s="182"/>
      <c r="E298" s="178"/>
      <c r="F298" s="178"/>
      <c r="G298" s="178"/>
      <c r="H298" s="179"/>
      <c r="I298" s="179"/>
      <c r="J298" s="179"/>
      <c r="K298" s="179"/>
      <c r="L298" s="179"/>
      <c r="M298" s="179"/>
      <c r="N298" s="179"/>
    </row>
    <row r="299" spans="1:14">
      <c r="A299" s="178"/>
      <c r="B299" s="178"/>
      <c r="C299" s="178"/>
      <c r="D299" s="182"/>
      <c r="E299" s="178"/>
      <c r="F299" s="178"/>
      <c r="G299" s="178"/>
      <c r="H299" s="179"/>
      <c r="I299" s="179"/>
      <c r="J299" s="179"/>
      <c r="K299" s="179"/>
      <c r="L299" s="179"/>
      <c r="M299" s="179"/>
      <c r="N299" s="179"/>
    </row>
    <row r="300" spans="1:14">
      <c r="A300" s="178"/>
      <c r="B300" s="178"/>
      <c r="C300" s="178"/>
      <c r="D300" s="182"/>
      <c r="E300" s="178"/>
      <c r="F300" s="178"/>
      <c r="G300" s="178"/>
      <c r="H300" s="179"/>
      <c r="I300" s="179"/>
      <c r="J300" s="179"/>
      <c r="K300" s="179"/>
      <c r="L300" s="179"/>
      <c r="M300" s="179"/>
      <c r="N300" s="179"/>
    </row>
    <row r="301" spans="1:14">
      <c r="A301" s="178"/>
      <c r="B301" s="178"/>
      <c r="C301" s="178"/>
      <c r="D301" s="182"/>
      <c r="E301" s="178"/>
      <c r="F301" s="178"/>
      <c r="G301" s="178"/>
      <c r="H301" s="179"/>
      <c r="I301" s="179"/>
      <c r="J301" s="179"/>
      <c r="K301" s="179"/>
      <c r="L301" s="179"/>
      <c r="M301" s="179"/>
      <c r="N301" s="179"/>
    </row>
    <row r="302" spans="1:14">
      <c r="A302" s="178"/>
      <c r="B302" s="178"/>
      <c r="C302" s="178"/>
      <c r="D302" s="182"/>
      <c r="E302" s="178"/>
      <c r="F302" s="178"/>
      <c r="G302" s="178"/>
      <c r="H302" s="179"/>
      <c r="I302" s="179"/>
      <c r="J302" s="179"/>
      <c r="K302" s="179"/>
      <c r="L302" s="179"/>
      <c r="M302" s="179"/>
      <c r="N302" s="179"/>
    </row>
    <row r="303" spans="1:14">
      <c r="A303" s="178"/>
      <c r="B303" s="178"/>
      <c r="C303" s="178"/>
      <c r="D303" s="182"/>
      <c r="E303" s="178"/>
      <c r="F303" s="178"/>
      <c r="G303" s="178"/>
      <c r="H303" s="179"/>
      <c r="I303" s="179"/>
      <c r="J303" s="179"/>
      <c r="K303" s="179"/>
      <c r="L303" s="179"/>
      <c r="M303" s="179"/>
      <c r="N303" s="179"/>
    </row>
    <row r="304" spans="1:14">
      <c r="A304" s="178"/>
      <c r="B304" s="178"/>
      <c r="C304" s="178"/>
      <c r="D304" s="182"/>
      <c r="E304" s="178"/>
      <c r="F304" s="178"/>
      <c r="G304" s="178"/>
      <c r="H304" s="179"/>
      <c r="I304" s="179"/>
      <c r="J304" s="179"/>
      <c r="K304" s="179"/>
      <c r="L304" s="179"/>
      <c r="M304" s="179"/>
      <c r="N304" s="179"/>
    </row>
    <row r="305" spans="1:14">
      <c r="A305" s="178"/>
      <c r="B305" s="178"/>
      <c r="C305" s="178"/>
      <c r="D305" s="182"/>
      <c r="E305" s="178"/>
      <c r="F305" s="178"/>
      <c r="G305" s="178"/>
      <c r="H305" s="179"/>
      <c r="I305" s="179"/>
      <c r="J305" s="179"/>
      <c r="K305" s="179"/>
      <c r="L305" s="179"/>
      <c r="M305" s="179"/>
      <c r="N305" s="179"/>
    </row>
    <row r="306" spans="1:14">
      <c r="A306" s="178"/>
      <c r="B306" s="178"/>
      <c r="C306" s="178"/>
      <c r="D306" s="182"/>
      <c r="E306" s="178"/>
      <c r="F306" s="178"/>
      <c r="G306" s="178"/>
      <c r="H306" s="179"/>
      <c r="I306" s="179"/>
      <c r="J306" s="179"/>
      <c r="K306" s="179"/>
      <c r="L306" s="179"/>
      <c r="M306" s="179"/>
      <c r="N306" s="179"/>
    </row>
    <row r="307" spans="1:14">
      <c r="A307" s="178"/>
      <c r="B307" s="178"/>
      <c r="C307" s="178"/>
      <c r="D307" s="182"/>
      <c r="E307" s="178"/>
      <c r="F307" s="178"/>
      <c r="G307" s="178"/>
      <c r="H307" s="179"/>
      <c r="I307" s="179"/>
      <c r="J307" s="179"/>
      <c r="K307" s="179"/>
      <c r="L307" s="179"/>
      <c r="M307" s="179"/>
      <c r="N307" s="179"/>
    </row>
    <row r="308" spans="1:14">
      <c r="A308" s="178"/>
      <c r="B308" s="178"/>
      <c r="C308" s="178"/>
      <c r="D308" s="182"/>
      <c r="E308" s="178"/>
      <c r="F308" s="178"/>
      <c r="G308" s="178"/>
      <c r="H308" s="179"/>
      <c r="I308" s="179"/>
      <c r="J308" s="179"/>
      <c r="K308" s="179"/>
      <c r="L308" s="179"/>
      <c r="M308" s="179"/>
      <c r="N308" s="179"/>
    </row>
    <row r="309" spans="1:14">
      <c r="A309" s="178"/>
      <c r="B309" s="178"/>
      <c r="C309" s="178"/>
      <c r="D309" s="182"/>
      <c r="E309" s="178"/>
      <c r="F309" s="178"/>
      <c r="G309" s="178"/>
      <c r="H309" s="179"/>
      <c r="I309" s="179"/>
      <c r="J309" s="179"/>
      <c r="K309" s="179"/>
      <c r="L309" s="179"/>
      <c r="M309" s="179"/>
      <c r="N309" s="179"/>
    </row>
    <row r="310" spans="1:14">
      <c r="A310" s="178"/>
      <c r="B310" s="178"/>
      <c r="C310" s="178"/>
      <c r="D310" s="182"/>
      <c r="E310" s="178"/>
      <c r="F310" s="178"/>
      <c r="G310" s="178"/>
      <c r="H310" s="179"/>
      <c r="I310" s="179"/>
      <c r="J310" s="179"/>
      <c r="K310" s="179"/>
      <c r="L310" s="179"/>
      <c r="M310" s="179"/>
      <c r="N310" s="179"/>
    </row>
    <row r="311" spans="1:14">
      <c r="A311" s="178"/>
      <c r="B311" s="178"/>
      <c r="C311" s="178"/>
      <c r="D311" s="182"/>
      <c r="E311" s="178"/>
      <c r="F311" s="178"/>
      <c r="G311" s="178"/>
      <c r="H311" s="179"/>
      <c r="I311" s="179"/>
      <c r="J311" s="179"/>
      <c r="K311" s="179"/>
      <c r="L311" s="179"/>
      <c r="M311" s="179"/>
      <c r="N311" s="179"/>
    </row>
    <row r="312" spans="1:14">
      <c r="A312" s="178"/>
      <c r="B312" s="178"/>
      <c r="C312" s="178"/>
      <c r="D312" s="182"/>
      <c r="E312" s="178"/>
      <c r="F312" s="178"/>
      <c r="G312" s="178"/>
      <c r="H312" s="179"/>
      <c r="I312" s="179"/>
      <c r="J312" s="179"/>
      <c r="K312" s="179"/>
      <c r="L312" s="179"/>
      <c r="M312" s="179"/>
      <c r="N312" s="179"/>
    </row>
    <row r="313" spans="1:14">
      <c r="A313" s="178"/>
      <c r="B313" s="178"/>
      <c r="C313" s="178"/>
      <c r="D313" s="182"/>
      <c r="E313" s="178"/>
      <c r="F313" s="178"/>
      <c r="G313" s="178"/>
      <c r="H313" s="179"/>
      <c r="I313" s="179"/>
      <c r="J313" s="179"/>
      <c r="K313" s="179"/>
      <c r="L313" s="179"/>
      <c r="M313" s="179"/>
      <c r="N313" s="179"/>
    </row>
    <row r="314" spans="1:14">
      <c r="A314" s="178"/>
      <c r="B314" s="178"/>
      <c r="C314" s="178"/>
      <c r="D314" s="182"/>
      <c r="E314" s="178"/>
      <c r="F314" s="178"/>
      <c r="G314" s="178"/>
      <c r="H314" s="179"/>
      <c r="I314" s="179"/>
      <c r="J314" s="179"/>
      <c r="K314" s="179"/>
      <c r="L314" s="179"/>
      <c r="M314" s="179"/>
      <c r="N314" s="179"/>
    </row>
    <row r="315" spans="1:14">
      <c r="A315" s="178"/>
      <c r="B315" s="178"/>
      <c r="C315" s="178"/>
      <c r="D315" s="182"/>
      <c r="E315" s="178"/>
      <c r="F315" s="178"/>
      <c r="G315" s="178"/>
      <c r="H315" s="179"/>
      <c r="I315" s="179"/>
      <c r="J315" s="179"/>
      <c r="K315" s="179"/>
      <c r="L315" s="179"/>
      <c r="M315" s="179"/>
      <c r="N315" s="179"/>
    </row>
    <row r="316" spans="1:14">
      <c r="A316" s="178"/>
      <c r="B316" s="178"/>
      <c r="C316" s="178"/>
      <c r="D316" s="182"/>
      <c r="E316" s="178"/>
      <c r="F316" s="178"/>
      <c r="G316" s="178"/>
      <c r="H316" s="179"/>
      <c r="I316" s="179"/>
      <c r="J316" s="179"/>
      <c r="K316" s="179"/>
      <c r="L316" s="179"/>
      <c r="M316" s="179"/>
      <c r="N316" s="179"/>
    </row>
    <row r="317" spans="1:14">
      <c r="A317" s="178"/>
      <c r="B317" s="178"/>
      <c r="C317" s="178"/>
      <c r="D317" s="182"/>
      <c r="E317" s="178"/>
      <c r="F317" s="178"/>
      <c r="G317" s="178"/>
      <c r="H317" s="179"/>
      <c r="I317" s="179"/>
      <c r="J317" s="179"/>
      <c r="K317" s="179"/>
      <c r="L317" s="179"/>
      <c r="M317" s="179"/>
      <c r="N317" s="179"/>
    </row>
    <row r="318" spans="1:14">
      <c r="A318" s="178"/>
      <c r="B318" s="178"/>
      <c r="C318" s="178"/>
      <c r="D318" s="182"/>
      <c r="E318" s="178"/>
      <c r="F318" s="178"/>
      <c r="G318" s="178"/>
      <c r="H318" s="179"/>
      <c r="I318" s="179"/>
      <c r="J318" s="179"/>
      <c r="K318" s="179"/>
      <c r="L318" s="179"/>
      <c r="M318" s="179"/>
      <c r="N318" s="179"/>
    </row>
    <row r="319" spans="1:14">
      <c r="A319" s="178"/>
      <c r="B319" s="178"/>
      <c r="C319" s="178"/>
      <c r="D319" s="182"/>
      <c r="E319" s="178"/>
      <c r="F319" s="178"/>
      <c r="G319" s="178"/>
      <c r="H319" s="179"/>
      <c r="I319" s="179"/>
      <c r="J319" s="179"/>
      <c r="K319" s="179"/>
      <c r="L319" s="179"/>
      <c r="M319" s="179"/>
      <c r="N319" s="179"/>
    </row>
    <row r="320" spans="1:14">
      <c r="A320" s="178"/>
      <c r="B320" s="178"/>
      <c r="C320" s="178"/>
      <c r="D320" s="182"/>
      <c r="E320" s="178"/>
      <c r="F320" s="178"/>
      <c r="G320" s="178"/>
      <c r="H320" s="179"/>
      <c r="I320" s="179"/>
      <c r="J320" s="179"/>
      <c r="K320" s="179"/>
      <c r="L320" s="179"/>
      <c r="M320" s="179"/>
      <c r="N320" s="179"/>
    </row>
    <row r="321" spans="1:14">
      <c r="A321" s="178"/>
      <c r="B321" s="178"/>
      <c r="C321" s="178"/>
      <c r="D321" s="182"/>
      <c r="E321" s="178"/>
      <c r="F321" s="178"/>
      <c r="G321" s="178"/>
      <c r="H321" s="179"/>
      <c r="I321" s="179"/>
      <c r="J321" s="179"/>
      <c r="K321" s="179"/>
      <c r="L321" s="179"/>
      <c r="M321" s="179"/>
      <c r="N321" s="179"/>
    </row>
    <row r="322" spans="1:14">
      <c r="A322" s="178"/>
      <c r="B322" s="178"/>
      <c r="C322" s="178"/>
      <c r="D322" s="182"/>
      <c r="E322" s="178"/>
      <c r="F322" s="178"/>
      <c r="G322" s="178"/>
      <c r="H322" s="179"/>
      <c r="I322" s="179"/>
      <c r="J322" s="179"/>
      <c r="K322" s="179"/>
      <c r="L322" s="179"/>
      <c r="M322" s="179"/>
      <c r="N322" s="179"/>
    </row>
    <row r="323" spans="1:14">
      <c r="A323" s="178"/>
      <c r="B323" s="178"/>
      <c r="C323" s="178"/>
      <c r="D323" s="182"/>
      <c r="E323" s="178"/>
      <c r="F323" s="178"/>
      <c r="G323" s="178"/>
      <c r="H323" s="179"/>
      <c r="I323" s="179"/>
      <c r="J323" s="179"/>
      <c r="K323" s="179"/>
      <c r="L323" s="179"/>
      <c r="M323" s="179"/>
      <c r="N323" s="179"/>
    </row>
    <row r="324" spans="1:14">
      <c r="A324" s="178"/>
      <c r="B324" s="178"/>
      <c r="C324" s="178"/>
      <c r="D324" s="182"/>
      <c r="E324" s="178"/>
      <c r="F324" s="178"/>
      <c r="G324" s="178"/>
      <c r="H324" s="179"/>
      <c r="I324" s="179"/>
      <c r="J324" s="179"/>
      <c r="K324" s="179"/>
      <c r="L324" s="179"/>
      <c r="M324" s="179"/>
      <c r="N324" s="179"/>
    </row>
    <row r="325" spans="1:14">
      <c r="A325" s="178"/>
      <c r="B325" s="178"/>
      <c r="C325" s="178"/>
      <c r="D325" s="182"/>
      <c r="E325" s="178"/>
      <c r="F325" s="178"/>
      <c r="G325" s="178"/>
      <c r="H325" s="179"/>
      <c r="I325" s="179"/>
      <c r="J325" s="179"/>
      <c r="K325" s="179"/>
      <c r="L325" s="179"/>
      <c r="M325" s="179"/>
      <c r="N325" s="179"/>
    </row>
    <row r="326" spans="1:14">
      <c r="A326" s="178"/>
      <c r="B326" s="178"/>
      <c r="C326" s="178"/>
      <c r="D326" s="182"/>
      <c r="E326" s="178"/>
      <c r="F326" s="178"/>
      <c r="G326" s="178"/>
      <c r="H326" s="179"/>
      <c r="I326" s="179"/>
      <c r="J326" s="179"/>
      <c r="K326" s="179"/>
      <c r="L326" s="179"/>
      <c r="M326" s="179"/>
      <c r="N326" s="179"/>
    </row>
    <row r="327" spans="1:14">
      <c r="A327" s="178"/>
      <c r="B327" s="178"/>
      <c r="C327" s="178"/>
      <c r="D327" s="182"/>
      <c r="E327" s="178"/>
      <c r="F327" s="178"/>
      <c r="G327" s="178"/>
      <c r="H327" s="179"/>
      <c r="I327" s="179"/>
      <c r="J327" s="179"/>
      <c r="K327" s="179"/>
      <c r="L327" s="179"/>
      <c r="M327" s="179"/>
      <c r="N327" s="179"/>
    </row>
    <row r="328" spans="1:14">
      <c r="A328" s="178"/>
      <c r="B328" s="178"/>
      <c r="C328" s="178"/>
      <c r="D328" s="182"/>
      <c r="E328" s="178"/>
      <c r="F328" s="178"/>
      <c r="G328" s="178"/>
      <c r="H328" s="179"/>
      <c r="I328" s="179"/>
      <c r="J328" s="179"/>
      <c r="K328" s="179"/>
      <c r="L328" s="179"/>
      <c r="M328" s="179"/>
      <c r="N328" s="179"/>
    </row>
    <row r="329" spans="1:14">
      <c r="A329" s="178"/>
      <c r="B329" s="178"/>
      <c r="C329" s="178"/>
      <c r="D329" s="182"/>
      <c r="E329" s="178"/>
      <c r="F329" s="178"/>
      <c r="G329" s="178"/>
      <c r="H329" s="179"/>
      <c r="I329" s="179"/>
      <c r="J329" s="179"/>
      <c r="K329" s="179"/>
      <c r="L329" s="179"/>
      <c r="M329" s="179"/>
      <c r="N329" s="179"/>
    </row>
    <row r="330" spans="1:14">
      <c r="A330" s="178"/>
      <c r="B330" s="178"/>
      <c r="C330" s="178"/>
      <c r="D330" s="182"/>
      <c r="E330" s="178"/>
      <c r="F330" s="178"/>
      <c r="G330" s="178"/>
      <c r="H330" s="179"/>
      <c r="I330" s="179"/>
      <c r="J330" s="179"/>
      <c r="K330" s="179"/>
      <c r="L330" s="179"/>
      <c r="M330" s="179"/>
      <c r="N330" s="179"/>
    </row>
    <row r="331" spans="1:14">
      <c r="A331" s="178"/>
      <c r="B331" s="178"/>
      <c r="C331" s="178"/>
      <c r="D331" s="182"/>
      <c r="E331" s="178"/>
      <c r="F331" s="178"/>
      <c r="G331" s="178"/>
      <c r="H331" s="179"/>
      <c r="I331" s="179"/>
      <c r="J331" s="179"/>
      <c r="K331" s="179"/>
      <c r="L331" s="179"/>
      <c r="M331" s="179"/>
      <c r="N331" s="179"/>
    </row>
    <row r="332" spans="1:14">
      <c r="A332" s="178"/>
      <c r="B332" s="178"/>
      <c r="C332" s="178"/>
      <c r="D332" s="182"/>
      <c r="E332" s="178"/>
      <c r="F332" s="178"/>
      <c r="G332" s="178"/>
      <c r="H332" s="179"/>
      <c r="I332" s="179"/>
      <c r="J332" s="179"/>
      <c r="K332" s="179"/>
      <c r="L332" s="179"/>
      <c r="M332" s="179"/>
      <c r="N332" s="179"/>
    </row>
    <row r="333" spans="1:14">
      <c r="A333" s="178"/>
      <c r="B333" s="178"/>
      <c r="C333" s="178"/>
      <c r="D333" s="182"/>
      <c r="E333" s="178"/>
      <c r="F333" s="178"/>
      <c r="G333" s="178"/>
      <c r="H333" s="179"/>
      <c r="I333" s="179"/>
      <c r="J333" s="179"/>
      <c r="K333" s="179"/>
      <c r="L333" s="179"/>
      <c r="M333" s="179"/>
      <c r="N333" s="179"/>
    </row>
    <row r="334" spans="1:14">
      <c r="A334" s="178"/>
      <c r="B334" s="178"/>
      <c r="C334" s="178"/>
      <c r="D334" s="182"/>
      <c r="E334" s="178"/>
      <c r="F334" s="178"/>
      <c r="G334" s="178"/>
      <c r="H334" s="179"/>
      <c r="I334" s="179"/>
      <c r="J334" s="179"/>
      <c r="K334" s="179"/>
      <c r="L334" s="179"/>
      <c r="M334" s="179"/>
      <c r="N334" s="179"/>
    </row>
    <row r="335" spans="1:14">
      <c r="A335" s="178"/>
      <c r="B335" s="178"/>
      <c r="C335" s="178"/>
      <c r="D335" s="182"/>
      <c r="E335" s="178"/>
      <c r="F335" s="178"/>
      <c r="G335" s="178"/>
      <c r="H335" s="179"/>
      <c r="I335" s="179"/>
      <c r="J335" s="179"/>
      <c r="K335" s="179"/>
      <c r="L335" s="179"/>
      <c r="M335" s="179"/>
      <c r="N335" s="179"/>
    </row>
    <row r="336" spans="1:14">
      <c r="A336" s="178"/>
      <c r="B336" s="178"/>
      <c r="C336" s="178"/>
      <c r="D336" s="182"/>
      <c r="E336" s="178"/>
      <c r="F336" s="178"/>
      <c r="G336" s="178"/>
      <c r="H336" s="179"/>
      <c r="I336" s="179"/>
      <c r="J336" s="179"/>
      <c r="K336" s="179"/>
      <c r="L336" s="179"/>
      <c r="M336" s="179"/>
      <c r="N336" s="179"/>
    </row>
    <row r="337" spans="1:14">
      <c r="A337" s="178"/>
      <c r="B337" s="178"/>
      <c r="C337" s="178"/>
      <c r="D337" s="182"/>
      <c r="E337" s="178"/>
      <c r="F337" s="178"/>
      <c r="G337" s="178"/>
      <c r="H337" s="179"/>
      <c r="I337" s="179"/>
      <c r="J337" s="179"/>
      <c r="K337" s="179"/>
      <c r="L337" s="179"/>
      <c r="M337" s="179"/>
      <c r="N337" s="179"/>
    </row>
    <row r="338" spans="1:14">
      <c r="A338" s="178"/>
      <c r="B338" s="178"/>
      <c r="C338" s="178"/>
      <c r="D338" s="182"/>
      <c r="E338" s="178"/>
      <c r="F338" s="178"/>
      <c r="G338" s="178"/>
      <c r="H338" s="179"/>
      <c r="I338" s="179"/>
      <c r="J338" s="179"/>
      <c r="K338" s="179"/>
      <c r="L338" s="179"/>
      <c r="M338" s="179"/>
      <c r="N338" s="179"/>
    </row>
    <row r="339" spans="1:14">
      <c r="A339" s="178"/>
      <c r="B339" s="178"/>
      <c r="C339" s="178"/>
      <c r="D339" s="182"/>
      <c r="E339" s="178"/>
      <c r="F339" s="178"/>
      <c r="G339" s="178"/>
      <c r="H339" s="179"/>
      <c r="I339" s="179"/>
      <c r="J339" s="179"/>
      <c r="K339" s="179"/>
      <c r="L339" s="179"/>
      <c r="M339" s="179"/>
      <c r="N339" s="179"/>
    </row>
    <row r="340" spans="1:14">
      <c r="A340" s="178"/>
      <c r="B340" s="178"/>
      <c r="C340" s="178"/>
      <c r="D340" s="182"/>
      <c r="E340" s="178"/>
      <c r="F340" s="178"/>
      <c r="G340" s="178"/>
      <c r="H340" s="179"/>
      <c r="I340" s="179"/>
      <c r="J340" s="179"/>
      <c r="K340" s="179"/>
      <c r="L340" s="179"/>
      <c r="M340" s="179"/>
      <c r="N340" s="179"/>
    </row>
    <row r="341" spans="1:14">
      <c r="A341" s="178"/>
      <c r="B341" s="178"/>
      <c r="C341" s="178"/>
      <c r="D341" s="182"/>
      <c r="E341" s="178"/>
      <c r="F341" s="178"/>
      <c r="G341" s="178"/>
      <c r="H341" s="179"/>
      <c r="I341" s="179"/>
      <c r="J341" s="179"/>
      <c r="K341" s="179"/>
      <c r="L341" s="179"/>
      <c r="M341" s="179"/>
      <c r="N341" s="179"/>
    </row>
    <row r="342" spans="1:14">
      <c r="A342" s="178"/>
      <c r="B342" s="178"/>
      <c r="C342" s="178"/>
      <c r="D342" s="182"/>
      <c r="E342" s="178"/>
      <c r="F342" s="178"/>
      <c r="G342" s="178"/>
      <c r="H342" s="179"/>
      <c r="I342" s="179"/>
      <c r="J342" s="179"/>
      <c r="K342" s="179"/>
      <c r="L342" s="179"/>
      <c r="M342" s="179"/>
      <c r="N342" s="179"/>
    </row>
    <row r="343" spans="1:14">
      <c r="A343" s="178"/>
      <c r="B343" s="178"/>
      <c r="C343" s="178"/>
      <c r="D343" s="182"/>
      <c r="E343" s="178"/>
      <c r="F343" s="178"/>
      <c r="G343" s="178"/>
      <c r="H343" s="179"/>
      <c r="I343" s="179"/>
      <c r="J343" s="179"/>
      <c r="K343" s="179"/>
      <c r="L343" s="179"/>
      <c r="M343" s="179"/>
      <c r="N343" s="179"/>
    </row>
    <row r="344" spans="1:14">
      <c r="A344" s="178"/>
      <c r="B344" s="178"/>
      <c r="C344" s="178"/>
      <c r="D344" s="182"/>
      <c r="E344" s="178"/>
      <c r="F344" s="178"/>
      <c r="G344" s="178"/>
      <c r="H344" s="179"/>
      <c r="I344" s="179"/>
      <c r="J344" s="179"/>
      <c r="K344" s="179"/>
      <c r="L344" s="179"/>
      <c r="M344" s="179"/>
      <c r="N344" s="179"/>
    </row>
    <row r="345" spans="1:14">
      <c r="A345" s="178"/>
      <c r="B345" s="178"/>
      <c r="C345" s="178"/>
      <c r="D345" s="182"/>
      <c r="E345" s="178"/>
      <c r="F345" s="178"/>
      <c r="G345" s="178"/>
      <c r="H345" s="179"/>
      <c r="I345" s="179"/>
      <c r="J345" s="179"/>
      <c r="K345" s="179"/>
      <c r="L345" s="179"/>
      <c r="M345" s="179"/>
      <c r="N345" s="179"/>
    </row>
    <row r="346" spans="1:14">
      <c r="A346" s="178"/>
      <c r="B346" s="178"/>
      <c r="C346" s="178"/>
      <c r="D346" s="182"/>
      <c r="E346" s="178"/>
      <c r="F346" s="178"/>
      <c r="G346" s="178"/>
      <c r="H346" s="179"/>
      <c r="I346" s="179"/>
      <c r="J346" s="179"/>
      <c r="K346" s="179"/>
      <c r="L346" s="179"/>
      <c r="M346" s="179"/>
      <c r="N346" s="179"/>
    </row>
    <row r="347" spans="1:14">
      <c r="A347" s="178"/>
      <c r="B347" s="178"/>
      <c r="C347" s="178"/>
      <c r="D347" s="182"/>
      <c r="E347" s="178"/>
      <c r="F347" s="178"/>
      <c r="G347" s="178"/>
      <c r="H347" s="179"/>
      <c r="I347" s="179"/>
      <c r="J347" s="179"/>
      <c r="K347" s="179"/>
      <c r="L347" s="179"/>
      <c r="M347" s="179"/>
      <c r="N347" s="179"/>
    </row>
    <row r="348" spans="1:14">
      <c r="A348" s="178"/>
      <c r="B348" s="178"/>
      <c r="C348" s="178"/>
      <c r="D348" s="182"/>
      <c r="E348" s="178"/>
      <c r="F348" s="178"/>
      <c r="G348" s="178"/>
      <c r="H348" s="179"/>
      <c r="I348" s="179"/>
      <c r="J348" s="179"/>
      <c r="K348" s="179"/>
      <c r="L348" s="179"/>
      <c r="M348" s="179"/>
      <c r="N348" s="179"/>
    </row>
    <row r="349" spans="1:14">
      <c r="A349" s="178"/>
      <c r="B349" s="178"/>
      <c r="C349" s="178"/>
      <c r="D349" s="182"/>
      <c r="E349" s="178"/>
      <c r="F349" s="178"/>
      <c r="G349" s="178"/>
      <c r="H349" s="179"/>
      <c r="I349" s="179"/>
      <c r="J349" s="179"/>
      <c r="K349" s="179"/>
      <c r="L349" s="179"/>
      <c r="M349" s="179"/>
      <c r="N349" s="179"/>
    </row>
    <row r="350" spans="1:14">
      <c r="A350" s="178"/>
      <c r="B350" s="178"/>
      <c r="C350" s="178"/>
      <c r="D350" s="182"/>
      <c r="E350" s="178"/>
      <c r="F350" s="178"/>
      <c r="G350" s="178"/>
      <c r="H350" s="179"/>
      <c r="I350" s="179"/>
      <c r="J350" s="179"/>
      <c r="K350" s="179"/>
      <c r="L350" s="179"/>
      <c r="M350" s="179"/>
      <c r="N350" s="179"/>
    </row>
    <row r="351" spans="1:14">
      <c r="A351" s="178"/>
      <c r="B351" s="178"/>
      <c r="C351" s="178"/>
      <c r="D351" s="182"/>
      <c r="E351" s="178"/>
      <c r="F351" s="178"/>
      <c r="G351" s="178"/>
      <c r="H351" s="179"/>
      <c r="I351" s="179"/>
      <c r="J351" s="179"/>
      <c r="K351" s="179"/>
      <c r="L351" s="179"/>
      <c r="M351" s="179"/>
      <c r="N351" s="179"/>
    </row>
    <row r="352" spans="1:14">
      <c r="A352" s="178"/>
      <c r="B352" s="178"/>
      <c r="C352" s="178"/>
      <c r="D352" s="182"/>
      <c r="E352" s="178"/>
      <c r="F352" s="178"/>
      <c r="G352" s="178"/>
      <c r="H352" s="179"/>
      <c r="I352" s="179"/>
      <c r="J352" s="179"/>
      <c r="K352" s="179"/>
      <c r="L352" s="179"/>
      <c r="M352" s="179"/>
      <c r="N352" s="179"/>
    </row>
    <row r="353" spans="1:14">
      <c r="A353" s="178"/>
      <c r="B353" s="178"/>
      <c r="C353" s="178"/>
      <c r="D353" s="182"/>
      <c r="E353" s="178"/>
      <c r="F353" s="178"/>
      <c r="G353" s="178"/>
      <c r="H353" s="179"/>
      <c r="I353" s="179"/>
      <c r="J353" s="179"/>
      <c r="K353" s="179"/>
      <c r="L353" s="179"/>
      <c r="M353" s="179"/>
      <c r="N353" s="179"/>
    </row>
    <row r="354" spans="1:14">
      <c r="A354" s="178"/>
      <c r="B354" s="178"/>
      <c r="C354" s="178"/>
      <c r="D354" s="182"/>
      <c r="E354" s="178"/>
      <c r="F354" s="178"/>
      <c r="G354" s="178"/>
      <c r="H354" s="179"/>
      <c r="I354" s="179"/>
      <c r="J354" s="179"/>
      <c r="K354" s="179"/>
      <c r="L354" s="179"/>
      <c r="M354" s="179"/>
      <c r="N354" s="179"/>
    </row>
    <row r="355" spans="1:14">
      <c r="A355" s="178"/>
      <c r="B355" s="178"/>
      <c r="C355" s="178"/>
      <c r="D355" s="182"/>
      <c r="E355" s="178"/>
      <c r="F355" s="178"/>
      <c r="G355" s="178"/>
      <c r="H355" s="179"/>
      <c r="I355" s="179"/>
      <c r="J355" s="179"/>
      <c r="K355" s="179"/>
      <c r="L355" s="179"/>
      <c r="M355" s="179"/>
      <c r="N355" s="179"/>
    </row>
    <row r="356" spans="1:14">
      <c r="A356" s="178"/>
      <c r="B356" s="178"/>
      <c r="C356" s="178"/>
      <c r="D356" s="182"/>
      <c r="E356" s="178"/>
      <c r="F356" s="178"/>
      <c r="G356" s="178"/>
      <c r="H356" s="179"/>
      <c r="I356" s="179"/>
      <c r="J356" s="179"/>
      <c r="K356" s="179"/>
      <c r="L356" s="179"/>
      <c r="M356" s="179"/>
      <c r="N356" s="179"/>
    </row>
    <row r="357" spans="1:14">
      <c r="A357" s="178"/>
      <c r="B357" s="178"/>
      <c r="C357" s="178"/>
      <c r="D357" s="182"/>
      <c r="E357" s="178"/>
      <c r="F357" s="178"/>
      <c r="G357" s="178"/>
      <c r="H357" s="179"/>
      <c r="I357" s="179"/>
      <c r="J357" s="179"/>
      <c r="K357" s="179"/>
      <c r="L357" s="179"/>
      <c r="M357" s="179"/>
      <c r="N357" s="179"/>
    </row>
    <row r="358" spans="1:14">
      <c r="A358" s="178"/>
      <c r="B358" s="178"/>
      <c r="C358" s="178"/>
      <c r="D358" s="182"/>
      <c r="E358" s="178"/>
      <c r="F358" s="178"/>
      <c r="G358" s="178"/>
      <c r="H358" s="179"/>
      <c r="I358" s="179"/>
      <c r="J358" s="179"/>
      <c r="K358" s="179"/>
      <c r="L358" s="179"/>
      <c r="M358" s="179"/>
      <c r="N358" s="179"/>
    </row>
    <row r="359" spans="1:14">
      <c r="A359" s="178"/>
      <c r="B359" s="178"/>
      <c r="C359" s="178"/>
      <c r="D359" s="182"/>
      <c r="E359" s="178"/>
      <c r="F359" s="178"/>
      <c r="G359" s="178"/>
      <c r="H359" s="179"/>
      <c r="I359" s="179"/>
      <c r="J359" s="179"/>
      <c r="K359" s="179"/>
      <c r="L359" s="179"/>
      <c r="M359" s="179"/>
      <c r="N359" s="179"/>
    </row>
    <row r="360" spans="1:14">
      <c r="A360" s="178"/>
      <c r="B360" s="178"/>
      <c r="C360" s="178"/>
      <c r="D360" s="182"/>
      <c r="E360" s="178"/>
      <c r="F360" s="178"/>
      <c r="G360" s="178"/>
      <c r="H360" s="179"/>
      <c r="I360" s="179"/>
      <c r="J360" s="179"/>
      <c r="K360" s="179"/>
      <c r="L360" s="179"/>
      <c r="M360" s="179"/>
      <c r="N360" s="179"/>
    </row>
    <row r="361" spans="1:14">
      <c r="A361" s="178"/>
      <c r="B361" s="178"/>
      <c r="C361" s="178"/>
      <c r="D361" s="182"/>
      <c r="E361" s="178"/>
      <c r="F361" s="178"/>
      <c r="G361" s="178"/>
      <c r="H361" s="179"/>
      <c r="I361" s="179"/>
      <c r="J361" s="179"/>
      <c r="K361" s="179"/>
      <c r="L361" s="179"/>
      <c r="M361" s="179"/>
      <c r="N361" s="179"/>
    </row>
    <row r="362" spans="1:14">
      <c r="A362" s="178"/>
      <c r="B362" s="178"/>
      <c r="C362" s="178"/>
      <c r="D362" s="182"/>
      <c r="E362" s="178"/>
      <c r="F362" s="178"/>
      <c r="G362" s="178"/>
      <c r="H362" s="179"/>
      <c r="I362" s="179"/>
      <c r="J362" s="179"/>
      <c r="K362" s="179"/>
      <c r="L362" s="179"/>
      <c r="M362" s="179"/>
      <c r="N362" s="179"/>
    </row>
    <row r="363" spans="1:14">
      <c r="A363" s="178"/>
      <c r="B363" s="178"/>
      <c r="C363" s="178"/>
      <c r="D363" s="182"/>
      <c r="E363" s="178"/>
      <c r="F363" s="178"/>
      <c r="G363" s="178"/>
      <c r="H363" s="179"/>
      <c r="I363" s="179"/>
      <c r="J363" s="179"/>
      <c r="K363" s="179"/>
      <c r="L363" s="179"/>
      <c r="M363" s="179"/>
      <c r="N363" s="179"/>
    </row>
    <row r="364" spans="1:14">
      <c r="A364" s="178"/>
      <c r="B364" s="178"/>
      <c r="C364" s="178"/>
      <c r="D364" s="182"/>
      <c r="E364" s="178"/>
      <c r="F364" s="178"/>
      <c r="G364" s="178"/>
      <c r="H364" s="179"/>
      <c r="I364" s="179"/>
      <c r="J364" s="179"/>
      <c r="K364" s="179"/>
      <c r="L364" s="179"/>
      <c r="M364" s="179"/>
      <c r="N364" s="179"/>
    </row>
    <row r="365" spans="1:14">
      <c r="A365" s="178"/>
      <c r="B365" s="178"/>
      <c r="C365" s="178"/>
      <c r="D365" s="182"/>
      <c r="E365" s="178"/>
      <c r="F365" s="178"/>
      <c r="G365" s="178"/>
      <c r="H365" s="179"/>
      <c r="I365" s="179"/>
      <c r="J365" s="179"/>
      <c r="K365" s="179"/>
      <c r="L365" s="179"/>
      <c r="M365" s="179"/>
      <c r="N365" s="179"/>
    </row>
    <row r="366" spans="1:14">
      <c r="A366" s="178"/>
      <c r="B366" s="178"/>
      <c r="C366" s="178"/>
      <c r="D366" s="182"/>
      <c r="E366" s="178"/>
      <c r="F366" s="178"/>
      <c r="G366" s="178"/>
      <c r="H366" s="179"/>
      <c r="I366" s="179"/>
      <c r="J366" s="179"/>
      <c r="K366" s="179"/>
      <c r="L366" s="179"/>
      <c r="M366" s="179"/>
      <c r="N366" s="179"/>
    </row>
    <row r="367" spans="1:14">
      <c r="A367" s="178"/>
      <c r="B367" s="178"/>
      <c r="C367" s="178"/>
      <c r="D367" s="182"/>
      <c r="E367" s="178"/>
      <c r="F367" s="178"/>
      <c r="G367" s="178"/>
      <c r="H367" s="179"/>
      <c r="I367" s="179"/>
      <c r="J367" s="179"/>
      <c r="K367" s="179"/>
      <c r="L367" s="179"/>
      <c r="M367" s="179"/>
      <c r="N367" s="179"/>
    </row>
    <row r="368" spans="1:14">
      <c r="A368" s="178"/>
      <c r="B368" s="178"/>
      <c r="C368" s="178"/>
      <c r="D368" s="182"/>
      <c r="E368" s="178"/>
      <c r="F368" s="178"/>
      <c r="G368" s="178"/>
      <c r="H368" s="179"/>
      <c r="I368" s="179"/>
      <c r="J368" s="179"/>
      <c r="K368" s="179"/>
      <c r="L368" s="179"/>
      <c r="M368" s="179"/>
      <c r="N368" s="179"/>
    </row>
    <row r="369" spans="1:14">
      <c r="A369" s="178"/>
      <c r="B369" s="178"/>
      <c r="C369" s="178"/>
      <c r="D369" s="182"/>
      <c r="E369" s="178"/>
      <c r="F369" s="178"/>
      <c r="G369" s="178"/>
      <c r="H369" s="179"/>
      <c r="I369" s="179"/>
      <c r="J369" s="179"/>
      <c r="K369" s="179"/>
      <c r="L369" s="179"/>
      <c r="M369" s="179"/>
      <c r="N369" s="179"/>
    </row>
    <row r="370" spans="1:14">
      <c r="A370" s="178"/>
      <c r="B370" s="178"/>
      <c r="C370" s="178"/>
      <c r="D370" s="182"/>
      <c r="E370" s="178"/>
      <c r="F370" s="178"/>
      <c r="G370" s="178"/>
      <c r="H370" s="179"/>
      <c r="I370" s="179"/>
      <c r="J370" s="179"/>
      <c r="K370" s="179"/>
      <c r="L370" s="179"/>
      <c r="M370" s="179"/>
      <c r="N370" s="179"/>
    </row>
    <row r="371" spans="1:14">
      <c r="A371" s="178"/>
      <c r="B371" s="178"/>
      <c r="C371" s="178"/>
      <c r="D371" s="182"/>
      <c r="E371" s="178"/>
      <c r="F371" s="178"/>
      <c r="G371" s="178"/>
      <c r="H371" s="179"/>
      <c r="I371" s="179"/>
      <c r="J371" s="179"/>
      <c r="K371" s="179"/>
      <c r="L371" s="179"/>
      <c r="M371" s="179"/>
      <c r="N371" s="179"/>
    </row>
    <row r="372" spans="1:14">
      <c r="A372" s="178"/>
      <c r="B372" s="178"/>
      <c r="C372" s="178"/>
      <c r="D372" s="182"/>
      <c r="E372" s="178"/>
      <c r="F372" s="178"/>
      <c r="G372" s="178"/>
      <c r="H372" s="179"/>
      <c r="I372" s="179"/>
      <c r="J372" s="179"/>
      <c r="K372" s="179"/>
      <c r="L372" s="179"/>
      <c r="M372" s="179"/>
      <c r="N372" s="179"/>
    </row>
    <row r="373" spans="1:14">
      <c r="A373" s="178"/>
      <c r="B373" s="178"/>
      <c r="C373" s="178"/>
      <c r="D373" s="182"/>
      <c r="E373" s="178"/>
      <c r="F373" s="178"/>
      <c r="G373" s="178"/>
      <c r="H373" s="179"/>
      <c r="I373" s="179"/>
      <c r="J373" s="179"/>
      <c r="K373" s="179"/>
      <c r="L373" s="179"/>
      <c r="M373" s="179"/>
      <c r="N373" s="179"/>
    </row>
    <row r="374" spans="1:14">
      <c r="A374" s="178"/>
      <c r="B374" s="178"/>
      <c r="C374" s="178"/>
      <c r="D374" s="182"/>
      <c r="E374" s="178"/>
      <c r="F374" s="178"/>
      <c r="G374" s="178"/>
      <c r="H374" s="179"/>
      <c r="I374" s="179"/>
      <c r="J374" s="179"/>
      <c r="K374" s="179"/>
      <c r="L374" s="179"/>
      <c r="M374" s="179"/>
      <c r="N374" s="179"/>
    </row>
    <row r="375" spans="1:14">
      <c r="A375" s="178"/>
      <c r="B375" s="178"/>
      <c r="C375" s="178"/>
      <c r="D375" s="182"/>
      <c r="E375" s="178"/>
      <c r="F375" s="178"/>
      <c r="G375" s="178"/>
      <c r="H375" s="179"/>
      <c r="I375" s="179"/>
      <c r="J375" s="179"/>
      <c r="K375" s="179"/>
      <c r="L375" s="179"/>
      <c r="M375" s="179"/>
      <c r="N375" s="179"/>
    </row>
    <row r="376" spans="1:14">
      <c r="A376" s="178"/>
      <c r="B376" s="178"/>
      <c r="C376" s="178"/>
      <c r="D376" s="182"/>
      <c r="E376" s="178"/>
      <c r="F376" s="178"/>
      <c r="G376" s="178"/>
      <c r="H376" s="179"/>
      <c r="I376" s="179"/>
      <c r="J376" s="179"/>
      <c r="K376" s="179"/>
      <c r="L376" s="179"/>
      <c r="M376" s="179"/>
      <c r="N376" s="179"/>
    </row>
    <row r="377" spans="1:14">
      <c r="A377" s="178"/>
      <c r="B377" s="178"/>
      <c r="C377" s="178"/>
      <c r="D377" s="182"/>
      <c r="E377" s="178"/>
      <c r="F377" s="178"/>
      <c r="G377" s="178"/>
      <c r="H377" s="179"/>
      <c r="I377" s="179"/>
      <c r="J377" s="179"/>
      <c r="K377" s="179"/>
      <c r="L377" s="179"/>
      <c r="M377" s="179"/>
      <c r="N377" s="179"/>
    </row>
    <row r="378" spans="1:14">
      <c r="A378" s="178"/>
      <c r="B378" s="178"/>
      <c r="C378" s="178"/>
      <c r="D378" s="182"/>
      <c r="E378" s="178"/>
      <c r="F378" s="178"/>
      <c r="G378" s="178"/>
      <c r="H378" s="179"/>
      <c r="I378" s="179"/>
      <c r="J378" s="179"/>
      <c r="K378" s="179"/>
      <c r="L378" s="179"/>
      <c r="M378" s="179"/>
      <c r="N378" s="179"/>
    </row>
    <row r="379" spans="1:14">
      <c r="A379" s="178"/>
      <c r="B379" s="178"/>
      <c r="C379" s="178"/>
      <c r="D379" s="182"/>
      <c r="E379" s="178"/>
      <c r="F379" s="178"/>
      <c r="G379" s="178"/>
      <c r="H379" s="179"/>
      <c r="I379" s="179"/>
      <c r="J379" s="179"/>
      <c r="K379" s="179"/>
      <c r="L379" s="179"/>
      <c r="M379" s="179"/>
      <c r="N379" s="179"/>
    </row>
    <row r="380" spans="1:14">
      <c r="A380" s="178"/>
      <c r="B380" s="178"/>
      <c r="C380" s="178"/>
      <c r="D380" s="182"/>
      <c r="E380" s="178"/>
      <c r="F380" s="178"/>
      <c r="G380" s="178"/>
      <c r="H380" s="179"/>
      <c r="I380" s="179"/>
      <c r="J380" s="179"/>
      <c r="K380" s="179"/>
      <c r="L380" s="179"/>
      <c r="M380" s="179"/>
      <c r="N380" s="179"/>
    </row>
    <row r="381" spans="1:14">
      <c r="A381" s="178"/>
      <c r="B381" s="178"/>
      <c r="C381" s="178"/>
      <c r="D381" s="182"/>
      <c r="E381" s="178"/>
      <c r="F381" s="178"/>
      <c r="G381" s="178"/>
      <c r="H381" s="179"/>
      <c r="I381" s="179"/>
      <c r="J381" s="179"/>
      <c r="K381" s="179"/>
      <c r="L381" s="179"/>
      <c r="M381" s="179"/>
      <c r="N381" s="179"/>
    </row>
    <row r="382" spans="1:14">
      <c r="A382" s="178"/>
      <c r="B382" s="178"/>
      <c r="C382" s="178"/>
      <c r="D382" s="182"/>
      <c r="E382" s="178"/>
      <c r="F382" s="178"/>
      <c r="G382" s="178"/>
      <c r="H382" s="179"/>
      <c r="I382" s="179"/>
      <c r="J382" s="179"/>
      <c r="K382" s="179"/>
      <c r="L382" s="179"/>
      <c r="M382" s="179"/>
      <c r="N382" s="179"/>
    </row>
    <row r="383" spans="1:14">
      <c r="A383" s="178"/>
      <c r="B383" s="178"/>
      <c r="C383" s="178"/>
      <c r="D383" s="182"/>
      <c r="E383" s="178"/>
      <c r="F383" s="178"/>
      <c r="G383" s="178"/>
      <c r="H383" s="179"/>
      <c r="I383" s="179"/>
      <c r="J383" s="179"/>
      <c r="K383" s="179"/>
      <c r="L383" s="179"/>
      <c r="M383" s="179"/>
      <c r="N383" s="179"/>
    </row>
    <row r="384" spans="1:14">
      <c r="A384" s="178"/>
      <c r="B384" s="178"/>
      <c r="C384" s="178"/>
      <c r="D384" s="182"/>
      <c r="E384" s="178"/>
      <c r="F384" s="178"/>
      <c r="G384" s="178"/>
      <c r="H384" s="179"/>
      <c r="I384" s="179"/>
      <c r="J384" s="179"/>
      <c r="K384" s="179"/>
      <c r="L384" s="179"/>
      <c r="M384" s="179"/>
      <c r="N384" s="179"/>
    </row>
    <row r="385" spans="1:14">
      <c r="A385" s="178"/>
      <c r="B385" s="178"/>
      <c r="C385" s="178"/>
      <c r="D385" s="182"/>
      <c r="E385" s="178"/>
      <c r="F385" s="178"/>
      <c r="G385" s="178"/>
      <c r="H385" s="179"/>
      <c r="I385" s="179"/>
      <c r="J385" s="179"/>
      <c r="K385" s="179"/>
      <c r="L385" s="179"/>
      <c r="M385" s="179"/>
      <c r="N385" s="179"/>
    </row>
    <row r="386" spans="1:14">
      <c r="A386" s="178"/>
      <c r="B386" s="178"/>
      <c r="C386" s="178"/>
      <c r="D386" s="182"/>
      <c r="E386" s="178"/>
      <c r="F386" s="178"/>
      <c r="G386" s="178"/>
      <c r="H386" s="179"/>
      <c r="I386" s="179"/>
      <c r="J386" s="179"/>
      <c r="K386" s="179"/>
      <c r="L386" s="179"/>
      <c r="M386" s="179"/>
      <c r="N386" s="179"/>
    </row>
    <row r="387" spans="1:14">
      <c r="A387" s="178"/>
      <c r="B387" s="178"/>
      <c r="C387" s="178"/>
      <c r="D387" s="182"/>
      <c r="E387" s="178"/>
      <c r="F387" s="178"/>
      <c r="G387" s="178"/>
      <c r="H387" s="179"/>
      <c r="I387" s="179"/>
      <c r="J387" s="179"/>
      <c r="K387" s="179"/>
      <c r="L387" s="179"/>
      <c r="M387" s="179"/>
      <c r="N387" s="179"/>
    </row>
    <row r="388" spans="1:14">
      <c r="A388" s="178"/>
      <c r="B388" s="178"/>
      <c r="C388" s="178"/>
      <c r="D388" s="182"/>
      <c r="E388" s="178"/>
      <c r="F388" s="178"/>
      <c r="G388" s="178"/>
      <c r="H388" s="179"/>
      <c r="I388" s="179"/>
      <c r="J388" s="179"/>
      <c r="K388" s="179"/>
      <c r="L388" s="179"/>
      <c r="M388" s="179"/>
      <c r="N388" s="179"/>
    </row>
    <row r="389" spans="1:14">
      <c r="A389" s="178"/>
      <c r="B389" s="178"/>
      <c r="C389" s="178"/>
      <c r="D389" s="182"/>
      <c r="E389" s="178"/>
      <c r="F389" s="178"/>
      <c r="G389" s="178"/>
      <c r="H389" s="179"/>
      <c r="I389" s="179"/>
      <c r="J389" s="179"/>
      <c r="K389" s="179"/>
      <c r="L389" s="179"/>
      <c r="M389" s="179"/>
      <c r="N389" s="179"/>
    </row>
    <row r="390" spans="1:14">
      <c r="A390" s="178"/>
      <c r="B390" s="178"/>
      <c r="C390" s="178"/>
      <c r="D390" s="182"/>
      <c r="E390" s="178"/>
      <c r="F390" s="178"/>
      <c r="G390" s="178"/>
      <c r="H390" s="179"/>
      <c r="I390" s="179"/>
      <c r="J390" s="179"/>
      <c r="K390" s="179"/>
      <c r="L390" s="179"/>
      <c r="M390" s="179"/>
      <c r="N390" s="179"/>
    </row>
    <row r="391" spans="1:14">
      <c r="A391" s="178"/>
      <c r="B391" s="178"/>
      <c r="C391" s="178"/>
      <c r="D391" s="182"/>
      <c r="E391" s="178"/>
      <c r="F391" s="178"/>
      <c r="G391" s="178"/>
      <c r="H391" s="179"/>
      <c r="I391" s="179"/>
      <c r="J391" s="179"/>
      <c r="K391" s="179"/>
      <c r="L391" s="179"/>
      <c r="M391" s="179"/>
      <c r="N391" s="179"/>
    </row>
    <row r="392" spans="1:14">
      <c r="A392" s="178"/>
      <c r="B392" s="178"/>
      <c r="C392" s="178"/>
      <c r="D392" s="182"/>
      <c r="E392" s="178"/>
      <c r="F392" s="178"/>
      <c r="G392" s="178"/>
      <c r="H392" s="179"/>
      <c r="I392" s="179"/>
      <c r="J392" s="179"/>
      <c r="K392" s="179"/>
      <c r="L392" s="179"/>
      <c r="M392" s="179"/>
      <c r="N392" s="179"/>
    </row>
    <row r="393" spans="1:14">
      <c r="A393" s="178"/>
      <c r="B393" s="178"/>
      <c r="C393" s="178"/>
      <c r="D393" s="182"/>
      <c r="E393" s="178"/>
      <c r="F393" s="178"/>
      <c r="G393" s="178"/>
      <c r="H393" s="179"/>
      <c r="I393" s="179"/>
      <c r="J393" s="179"/>
      <c r="K393" s="179"/>
      <c r="L393" s="179"/>
      <c r="M393" s="179"/>
      <c r="N393" s="179"/>
    </row>
    <row r="394" spans="1:14">
      <c r="A394" s="178"/>
      <c r="B394" s="178"/>
      <c r="C394" s="178"/>
      <c r="D394" s="182"/>
      <c r="E394" s="178"/>
      <c r="F394" s="178"/>
      <c r="G394" s="178"/>
      <c r="H394" s="179"/>
      <c r="I394" s="179"/>
      <c r="J394" s="179"/>
      <c r="K394" s="179"/>
      <c r="L394" s="179"/>
      <c r="M394" s="179"/>
      <c r="N394" s="179"/>
    </row>
    <row r="395" spans="1:14">
      <c r="A395" s="178"/>
      <c r="B395" s="178"/>
      <c r="C395" s="178"/>
      <c r="D395" s="182"/>
      <c r="E395" s="178"/>
      <c r="F395" s="178"/>
      <c r="G395" s="178"/>
      <c r="H395" s="179"/>
      <c r="I395" s="179"/>
      <c r="J395" s="179"/>
      <c r="K395" s="179"/>
      <c r="L395" s="179"/>
      <c r="M395" s="179"/>
      <c r="N395" s="179"/>
    </row>
    <row r="396" spans="1:14">
      <c r="A396" s="178"/>
      <c r="B396" s="178"/>
      <c r="C396" s="178"/>
      <c r="D396" s="182"/>
      <c r="E396" s="178"/>
      <c r="F396" s="178"/>
      <c r="G396" s="178"/>
      <c r="H396" s="179"/>
      <c r="I396" s="179"/>
      <c r="J396" s="179"/>
      <c r="K396" s="179"/>
      <c r="L396" s="179"/>
      <c r="M396" s="179"/>
      <c r="N396" s="179"/>
    </row>
    <row r="397" spans="1:14">
      <c r="A397" s="178"/>
      <c r="B397" s="178"/>
      <c r="C397" s="178"/>
      <c r="D397" s="182"/>
      <c r="E397" s="178"/>
      <c r="F397" s="178"/>
      <c r="G397" s="178"/>
      <c r="H397" s="179"/>
      <c r="I397" s="179"/>
      <c r="J397" s="179"/>
      <c r="K397" s="179"/>
      <c r="L397" s="179"/>
      <c r="M397" s="179"/>
      <c r="N397" s="179"/>
    </row>
    <row r="398" spans="1:14">
      <c r="A398" s="178"/>
      <c r="B398" s="178"/>
      <c r="C398" s="178"/>
      <c r="D398" s="182"/>
      <c r="E398" s="178"/>
      <c r="F398" s="178"/>
      <c r="G398" s="178"/>
      <c r="H398" s="179"/>
      <c r="I398" s="179"/>
      <c r="J398" s="179"/>
      <c r="K398" s="179"/>
      <c r="L398" s="179"/>
      <c r="M398" s="179"/>
      <c r="N398" s="179"/>
    </row>
    <row r="399" spans="1:14">
      <c r="A399" s="178"/>
      <c r="B399" s="178"/>
      <c r="C399" s="178"/>
      <c r="D399" s="182"/>
      <c r="E399" s="178"/>
      <c r="F399" s="178"/>
      <c r="G399" s="178"/>
      <c r="H399" s="179"/>
      <c r="I399" s="179"/>
      <c r="J399" s="179"/>
      <c r="K399" s="179"/>
      <c r="L399" s="179"/>
      <c r="M399" s="179"/>
      <c r="N399" s="179"/>
    </row>
    <row r="400" spans="1:14">
      <c r="A400" s="178"/>
      <c r="B400" s="178"/>
      <c r="C400" s="178"/>
      <c r="D400" s="182"/>
      <c r="E400" s="178"/>
      <c r="F400" s="178"/>
      <c r="G400" s="178"/>
      <c r="H400" s="179"/>
      <c r="I400" s="179"/>
      <c r="J400" s="179"/>
      <c r="K400" s="179"/>
      <c r="L400" s="179"/>
      <c r="M400" s="179"/>
      <c r="N400" s="179"/>
    </row>
    <row r="401" spans="1:14">
      <c r="A401" s="178"/>
      <c r="B401" s="178"/>
      <c r="C401" s="178"/>
      <c r="D401" s="182"/>
      <c r="E401" s="178"/>
      <c r="F401" s="178"/>
      <c r="G401" s="178"/>
      <c r="H401" s="179"/>
      <c r="I401" s="179"/>
      <c r="J401" s="179"/>
      <c r="K401" s="179"/>
      <c r="L401" s="179"/>
      <c r="M401" s="179"/>
      <c r="N401" s="179"/>
    </row>
    <row r="402" spans="1:14">
      <c r="A402" s="178"/>
      <c r="B402" s="178"/>
      <c r="C402" s="178"/>
      <c r="D402" s="182"/>
      <c r="E402" s="178"/>
      <c r="F402" s="178"/>
      <c r="G402" s="178"/>
      <c r="H402" s="179"/>
      <c r="I402" s="179"/>
      <c r="J402" s="179"/>
      <c r="K402" s="179"/>
      <c r="L402" s="179"/>
      <c r="M402" s="179"/>
      <c r="N402" s="179"/>
    </row>
    <row r="403" spans="1:14">
      <c r="A403" s="178"/>
      <c r="B403" s="178"/>
      <c r="C403" s="178"/>
      <c r="D403" s="182"/>
      <c r="E403" s="178"/>
      <c r="F403" s="178"/>
      <c r="G403" s="178"/>
      <c r="H403" s="179"/>
      <c r="I403" s="179"/>
      <c r="J403" s="179"/>
      <c r="K403" s="179"/>
      <c r="L403" s="179"/>
      <c r="M403" s="179"/>
      <c r="N403" s="179"/>
    </row>
    <row r="404" spans="1:14">
      <c r="A404" s="178"/>
      <c r="B404" s="178"/>
      <c r="C404" s="178"/>
      <c r="D404" s="182"/>
      <c r="E404" s="178"/>
      <c r="F404" s="178"/>
      <c r="G404" s="178"/>
      <c r="H404" s="179"/>
      <c r="I404" s="179"/>
      <c r="J404" s="179"/>
      <c r="K404" s="179"/>
      <c r="L404" s="179"/>
      <c r="M404" s="179"/>
      <c r="N404" s="179"/>
    </row>
    <row r="405" spans="1:14">
      <c r="A405" s="178"/>
      <c r="B405" s="178"/>
      <c r="C405" s="178"/>
      <c r="D405" s="182"/>
      <c r="E405" s="178"/>
      <c r="F405" s="178"/>
      <c r="G405" s="178"/>
      <c r="H405" s="179"/>
      <c r="I405" s="179"/>
      <c r="J405" s="179"/>
      <c r="K405" s="179"/>
      <c r="L405" s="179"/>
      <c r="M405" s="179"/>
      <c r="N405" s="179"/>
    </row>
    <row r="406" spans="1:14">
      <c r="A406" s="178"/>
      <c r="B406" s="178"/>
      <c r="C406" s="178"/>
      <c r="D406" s="182"/>
      <c r="E406" s="178"/>
      <c r="F406" s="178"/>
      <c r="G406" s="178"/>
      <c r="H406" s="179"/>
      <c r="I406" s="179"/>
      <c r="J406" s="179"/>
      <c r="K406" s="179"/>
      <c r="L406" s="179"/>
      <c r="M406" s="179"/>
      <c r="N406" s="179"/>
    </row>
    <row r="407" spans="1:14">
      <c r="A407" s="178"/>
      <c r="B407" s="178"/>
      <c r="C407" s="178"/>
      <c r="D407" s="182"/>
      <c r="E407" s="178"/>
      <c r="F407" s="178"/>
      <c r="G407" s="178"/>
      <c r="H407" s="179"/>
      <c r="I407" s="179"/>
      <c r="J407" s="179"/>
      <c r="K407" s="179"/>
      <c r="L407" s="179"/>
      <c r="M407" s="179"/>
      <c r="N407" s="179"/>
    </row>
    <row r="408" spans="1:14">
      <c r="A408" s="178"/>
      <c r="B408" s="178"/>
      <c r="C408" s="178"/>
      <c r="D408" s="182"/>
      <c r="E408" s="178"/>
      <c r="F408" s="178"/>
      <c r="G408" s="178"/>
      <c r="H408" s="179"/>
      <c r="I408" s="179"/>
      <c r="J408" s="179"/>
      <c r="K408" s="179"/>
      <c r="L408" s="179"/>
      <c r="M408" s="179"/>
      <c r="N408" s="179"/>
    </row>
    <row r="409" spans="1:14">
      <c r="A409" s="178"/>
      <c r="B409" s="178"/>
      <c r="C409" s="178"/>
      <c r="D409" s="182"/>
      <c r="E409" s="178"/>
      <c r="F409" s="178"/>
      <c r="G409" s="178"/>
      <c r="H409" s="179"/>
      <c r="I409" s="179"/>
      <c r="J409" s="179"/>
      <c r="K409" s="179"/>
      <c r="L409" s="179"/>
      <c r="M409" s="179"/>
      <c r="N409" s="179"/>
    </row>
    <row r="410" spans="1:14">
      <c r="A410" s="178"/>
      <c r="B410" s="178"/>
      <c r="C410" s="178"/>
      <c r="D410" s="182"/>
      <c r="E410" s="178"/>
      <c r="F410" s="178"/>
      <c r="G410" s="178"/>
      <c r="H410" s="179"/>
      <c r="I410" s="179"/>
      <c r="J410" s="179"/>
      <c r="K410" s="179"/>
      <c r="L410" s="179"/>
      <c r="M410" s="179"/>
      <c r="N410" s="179"/>
    </row>
    <row r="411" spans="1:14">
      <c r="A411" s="178"/>
      <c r="B411" s="178"/>
      <c r="C411" s="178"/>
      <c r="D411" s="182"/>
      <c r="E411" s="178"/>
      <c r="F411" s="178"/>
      <c r="G411" s="178"/>
      <c r="H411" s="179"/>
      <c r="I411" s="179"/>
      <c r="J411" s="179"/>
      <c r="K411" s="179"/>
      <c r="L411" s="179"/>
      <c r="M411" s="179"/>
      <c r="N411" s="179"/>
    </row>
    <row r="412" spans="1:14">
      <c r="A412" s="178"/>
      <c r="B412" s="178"/>
      <c r="C412" s="178"/>
      <c r="D412" s="182"/>
      <c r="E412" s="178"/>
      <c r="F412" s="178"/>
      <c r="G412" s="178"/>
      <c r="H412" s="179"/>
      <c r="I412" s="179"/>
      <c r="J412" s="179"/>
      <c r="K412" s="179"/>
      <c r="L412" s="179"/>
      <c r="M412" s="179"/>
      <c r="N412" s="179"/>
    </row>
    <row r="413" spans="1:14">
      <c r="A413" s="178"/>
      <c r="B413" s="178"/>
      <c r="C413" s="178"/>
      <c r="D413" s="182"/>
      <c r="E413" s="178"/>
      <c r="F413" s="178"/>
      <c r="G413" s="178"/>
      <c r="H413" s="179"/>
      <c r="I413" s="179"/>
      <c r="J413" s="179"/>
      <c r="K413" s="179"/>
      <c r="L413" s="179"/>
      <c r="M413" s="179"/>
      <c r="N413" s="179"/>
    </row>
    <row r="414" spans="1:14">
      <c r="A414" s="178"/>
      <c r="B414" s="178"/>
      <c r="C414" s="178"/>
      <c r="D414" s="182"/>
      <c r="E414" s="178"/>
      <c r="F414" s="178"/>
      <c r="G414" s="178"/>
      <c r="H414" s="179"/>
      <c r="I414" s="179"/>
      <c r="J414" s="179"/>
      <c r="K414" s="179"/>
      <c r="L414" s="179"/>
      <c r="M414" s="179"/>
      <c r="N414" s="179"/>
    </row>
    <row r="415" spans="1:14">
      <c r="A415" s="178"/>
      <c r="B415" s="178"/>
      <c r="C415" s="178"/>
      <c r="D415" s="182"/>
      <c r="E415" s="178"/>
      <c r="F415" s="178"/>
      <c r="G415" s="178"/>
      <c r="H415" s="179"/>
      <c r="I415" s="179"/>
      <c r="J415" s="179"/>
      <c r="K415" s="179"/>
      <c r="L415" s="179"/>
      <c r="M415" s="179"/>
      <c r="N415" s="179"/>
    </row>
    <row r="416" spans="1:14">
      <c r="A416" s="178"/>
      <c r="B416" s="178"/>
      <c r="C416" s="178"/>
      <c r="D416" s="182"/>
      <c r="E416" s="178"/>
      <c r="F416" s="178"/>
      <c r="G416" s="178"/>
      <c r="H416" s="179"/>
      <c r="I416" s="179"/>
      <c r="J416" s="179"/>
      <c r="K416" s="179"/>
      <c r="L416" s="179"/>
      <c r="M416" s="179"/>
      <c r="N416" s="179"/>
    </row>
    <row r="417" spans="1:14">
      <c r="A417" s="178"/>
      <c r="B417" s="178"/>
      <c r="C417" s="178"/>
      <c r="D417" s="182"/>
      <c r="E417" s="178"/>
      <c r="F417" s="178"/>
      <c r="G417" s="178"/>
      <c r="H417" s="179"/>
      <c r="I417" s="179"/>
      <c r="J417" s="179"/>
      <c r="K417" s="179"/>
      <c r="L417" s="179"/>
      <c r="M417" s="179"/>
      <c r="N417" s="179"/>
    </row>
    <row r="418" spans="1:14">
      <c r="A418" s="178"/>
      <c r="B418" s="178"/>
      <c r="C418" s="178"/>
      <c r="D418" s="182"/>
      <c r="E418" s="178"/>
      <c r="F418" s="178"/>
      <c r="G418" s="178"/>
      <c r="H418" s="179"/>
      <c r="I418" s="179"/>
      <c r="J418" s="179"/>
      <c r="K418" s="179"/>
      <c r="L418" s="179"/>
      <c r="M418" s="179"/>
      <c r="N418" s="179"/>
    </row>
    <row r="419" spans="1:14">
      <c r="A419" s="178"/>
      <c r="B419" s="178"/>
      <c r="C419" s="178"/>
      <c r="D419" s="182"/>
      <c r="E419" s="178"/>
      <c r="F419" s="178"/>
      <c r="G419" s="178"/>
      <c r="H419" s="179"/>
      <c r="I419" s="179"/>
      <c r="J419" s="179"/>
      <c r="K419" s="179"/>
      <c r="L419" s="179"/>
      <c r="M419" s="179"/>
      <c r="N419" s="179"/>
    </row>
    <row r="420" spans="1:14">
      <c r="A420" s="178"/>
      <c r="B420" s="178"/>
      <c r="C420" s="178"/>
      <c r="D420" s="182"/>
      <c r="E420" s="178"/>
      <c r="F420" s="178"/>
      <c r="G420" s="178"/>
      <c r="H420" s="179"/>
      <c r="I420" s="179"/>
      <c r="J420" s="179"/>
      <c r="K420" s="179"/>
      <c r="L420" s="179"/>
      <c r="M420" s="179"/>
      <c r="N420" s="179"/>
    </row>
    <row r="421" spans="1:14">
      <c r="A421" s="178"/>
      <c r="B421" s="178"/>
      <c r="C421" s="178"/>
      <c r="D421" s="182"/>
      <c r="E421" s="178"/>
      <c r="F421" s="178"/>
      <c r="G421" s="178"/>
      <c r="H421" s="179"/>
      <c r="I421" s="179"/>
      <c r="J421" s="179"/>
      <c r="K421" s="179"/>
      <c r="L421" s="179"/>
      <c r="M421" s="179"/>
      <c r="N421" s="179"/>
    </row>
    <row r="422" spans="1:14">
      <c r="A422" s="178"/>
      <c r="B422" s="178"/>
      <c r="C422" s="178"/>
      <c r="D422" s="182"/>
      <c r="E422" s="178"/>
      <c r="F422" s="178"/>
      <c r="G422" s="178"/>
      <c r="H422" s="179"/>
      <c r="I422" s="179"/>
      <c r="J422" s="179"/>
      <c r="K422" s="179"/>
      <c r="L422" s="179"/>
      <c r="M422" s="179"/>
      <c r="N422" s="179"/>
    </row>
    <row r="423" spans="1:14">
      <c r="A423" s="178"/>
      <c r="B423" s="178"/>
      <c r="C423" s="178"/>
      <c r="D423" s="182"/>
      <c r="E423" s="178"/>
      <c r="F423" s="178"/>
      <c r="G423" s="178"/>
      <c r="H423" s="179"/>
      <c r="I423" s="179"/>
      <c r="J423" s="179"/>
      <c r="K423" s="179"/>
      <c r="L423" s="179"/>
      <c r="M423" s="179"/>
      <c r="N423" s="179"/>
    </row>
    <row r="424" spans="1:14">
      <c r="A424" s="178"/>
      <c r="B424" s="178"/>
      <c r="C424" s="178"/>
      <c r="D424" s="182"/>
      <c r="E424" s="178"/>
      <c r="F424" s="178"/>
      <c r="G424" s="178"/>
      <c r="H424" s="179"/>
      <c r="I424" s="179"/>
      <c r="J424" s="179"/>
      <c r="K424" s="179"/>
      <c r="L424" s="179"/>
      <c r="M424" s="179"/>
      <c r="N424" s="179"/>
    </row>
    <row r="425" spans="1:14">
      <c r="A425" s="178"/>
      <c r="B425" s="178"/>
      <c r="C425" s="178"/>
      <c r="D425" s="182"/>
      <c r="E425" s="178"/>
      <c r="F425" s="178"/>
      <c r="G425" s="178"/>
      <c r="H425" s="179"/>
      <c r="I425" s="179"/>
      <c r="J425" s="179"/>
      <c r="K425" s="179"/>
      <c r="L425" s="179"/>
      <c r="M425" s="179"/>
      <c r="N425" s="179"/>
    </row>
    <row r="426" spans="1:14">
      <c r="A426" s="178"/>
      <c r="B426" s="178"/>
      <c r="C426" s="178"/>
      <c r="D426" s="182"/>
      <c r="E426" s="178"/>
      <c r="F426" s="178"/>
      <c r="G426" s="178"/>
      <c r="H426" s="179"/>
      <c r="I426" s="179"/>
      <c r="J426" s="179"/>
      <c r="K426" s="179"/>
      <c r="L426" s="179"/>
      <c r="M426" s="179"/>
      <c r="N426" s="179"/>
    </row>
    <row r="427" spans="1:14">
      <c r="A427" s="178"/>
      <c r="B427" s="178"/>
      <c r="C427" s="178"/>
      <c r="D427" s="182"/>
      <c r="E427" s="178"/>
      <c r="F427" s="178"/>
      <c r="G427" s="178"/>
      <c r="H427" s="179"/>
      <c r="I427" s="179"/>
      <c r="J427" s="179"/>
      <c r="K427" s="179"/>
      <c r="L427" s="179"/>
      <c r="M427" s="179"/>
      <c r="N427" s="179"/>
    </row>
    <row r="428" spans="1:14">
      <c r="A428" s="178"/>
      <c r="B428" s="178"/>
      <c r="C428" s="178"/>
      <c r="D428" s="182"/>
      <c r="E428" s="178"/>
      <c r="F428" s="178"/>
      <c r="G428" s="178"/>
      <c r="H428" s="179"/>
      <c r="I428" s="179"/>
      <c r="J428" s="179"/>
      <c r="K428" s="179"/>
      <c r="L428" s="179"/>
      <c r="M428" s="179"/>
      <c r="N428" s="179"/>
    </row>
    <row r="429" spans="1:14">
      <c r="A429" s="178"/>
      <c r="B429" s="178"/>
      <c r="C429" s="178"/>
      <c r="D429" s="182"/>
      <c r="E429" s="178"/>
      <c r="F429" s="178"/>
      <c r="G429" s="178"/>
      <c r="H429" s="179"/>
      <c r="I429" s="179"/>
      <c r="J429" s="179"/>
      <c r="K429" s="179"/>
      <c r="L429" s="179"/>
      <c r="M429" s="179"/>
      <c r="N429" s="179"/>
    </row>
    <row r="430" spans="1:14">
      <c r="A430" s="178"/>
      <c r="B430" s="178"/>
      <c r="C430" s="178"/>
      <c r="D430" s="182"/>
      <c r="E430" s="178"/>
      <c r="F430" s="178"/>
      <c r="G430" s="178"/>
      <c r="H430" s="179"/>
      <c r="I430" s="179"/>
      <c r="J430" s="179"/>
      <c r="K430" s="179"/>
      <c r="L430" s="179"/>
      <c r="M430" s="179"/>
      <c r="N430" s="179"/>
    </row>
    <row r="431" spans="1:14">
      <c r="A431" s="178"/>
      <c r="B431" s="178"/>
      <c r="C431" s="178"/>
      <c r="D431" s="182"/>
      <c r="E431" s="178"/>
      <c r="F431" s="178"/>
      <c r="G431" s="178"/>
      <c r="H431" s="179"/>
      <c r="I431" s="179"/>
      <c r="J431" s="179"/>
      <c r="K431" s="179"/>
      <c r="L431" s="179"/>
      <c r="M431" s="179"/>
      <c r="N431" s="179"/>
    </row>
    <row r="432" spans="1:14">
      <c r="A432" s="178"/>
      <c r="B432" s="178"/>
      <c r="C432" s="178"/>
      <c r="D432" s="182"/>
      <c r="E432" s="178"/>
      <c r="F432" s="178"/>
      <c r="G432" s="178"/>
      <c r="H432" s="179"/>
      <c r="I432" s="179"/>
      <c r="J432" s="179"/>
      <c r="K432" s="179"/>
      <c r="L432" s="179"/>
      <c r="M432" s="179"/>
      <c r="N432" s="179"/>
    </row>
    <row r="433" spans="1:14">
      <c r="A433" s="178"/>
      <c r="B433" s="178"/>
      <c r="C433" s="178"/>
      <c r="D433" s="182"/>
      <c r="E433" s="178"/>
      <c r="F433" s="178"/>
      <c r="G433" s="178"/>
      <c r="H433" s="179"/>
      <c r="I433" s="179"/>
      <c r="J433" s="179"/>
      <c r="K433" s="179"/>
      <c r="L433" s="179"/>
      <c r="M433" s="179"/>
      <c r="N433" s="179"/>
    </row>
    <row r="434" spans="1:14">
      <c r="A434" s="178"/>
      <c r="B434" s="178"/>
      <c r="C434" s="178"/>
      <c r="D434" s="182"/>
      <c r="E434" s="178"/>
      <c r="F434" s="178"/>
      <c r="G434" s="178"/>
      <c r="H434" s="179"/>
      <c r="I434" s="179"/>
      <c r="J434" s="179"/>
      <c r="K434" s="179"/>
      <c r="L434" s="179"/>
      <c r="M434" s="179"/>
      <c r="N434" s="179"/>
    </row>
    <row r="435" spans="1:14">
      <c r="A435" s="178"/>
      <c r="B435" s="178"/>
      <c r="C435" s="178"/>
      <c r="D435" s="182"/>
      <c r="E435" s="178"/>
      <c r="F435" s="178"/>
      <c r="G435" s="178"/>
      <c r="H435" s="179"/>
      <c r="I435" s="179"/>
      <c r="J435" s="179"/>
      <c r="K435" s="179"/>
      <c r="L435" s="179"/>
      <c r="M435" s="179"/>
      <c r="N435" s="179"/>
    </row>
    <row r="436" spans="1:14">
      <c r="A436" s="178"/>
      <c r="B436" s="178"/>
      <c r="C436" s="178"/>
      <c r="D436" s="182"/>
      <c r="E436" s="178"/>
      <c r="F436" s="178"/>
      <c r="G436" s="178"/>
      <c r="H436" s="179"/>
      <c r="I436" s="179"/>
      <c r="J436" s="179"/>
      <c r="K436" s="179"/>
      <c r="L436" s="179"/>
      <c r="M436" s="179"/>
      <c r="N436" s="179"/>
    </row>
    <row r="437" spans="1:14">
      <c r="A437" s="178"/>
      <c r="B437" s="178"/>
      <c r="C437" s="178"/>
      <c r="D437" s="182"/>
      <c r="E437" s="178"/>
      <c r="F437" s="178"/>
      <c r="G437" s="178"/>
      <c r="H437" s="179"/>
      <c r="I437" s="179"/>
      <c r="J437" s="179"/>
      <c r="K437" s="179"/>
      <c r="L437" s="179"/>
      <c r="M437" s="179"/>
      <c r="N437" s="179"/>
    </row>
    <row r="438" spans="1:14">
      <c r="A438" s="178"/>
      <c r="B438" s="178"/>
      <c r="C438" s="178"/>
      <c r="D438" s="182"/>
      <c r="E438" s="178"/>
      <c r="F438" s="178"/>
      <c r="G438" s="178"/>
      <c r="H438" s="179"/>
      <c r="I438" s="179"/>
      <c r="J438" s="179"/>
      <c r="K438" s="179"/>
      <c r="L438" s="179"/>
      <c r="M438" s="179"/>
      <c r="N438" s="179"/>
    </row>
    <row r="439" spans="1:14">
      <c r="A439" s="178"/>
      <c r="B439" s="178"/>
      <c r="C439" s="178"/>
      <c r="D439" s="182"/>
      <c r="E439" s="178"/>
      <c r="F439" s="178"/>
      <c r="G439" s="178"/>
      <c r="H439" s="179"/>
      <c r="I439" s="179"/>
      <c r="J439" s="179"/>
      <c r="K439" s="179"/>
      <c r="L439" s="179"/>
      <c r="M439" s="179"/>
      <c r="N439" s="179"/>
    </row>
    <row r="440" spans="1:14">
      <c r="A440" s="178"/>
      <c r="B440" s="178"/>
      <c r="C440" s="178"/>
      <c r="D440" s="182"/>
      <c r="E440" s="178"/>
      <c r="F440" s="178"/>
      <c r="G440" s="178"/>
      <c r="H440" s="179"/>
      <c r="I440" s="179"/>
      <c r="J440" s="179"/>
      <c r="K440" s="179"/>
      <c r="L440" s="179"/>
      <c r="M440" s="179"/>
      <c r="N440" s="179"/>
    </row>
    <row r="441" spans="1:14">
      <c r="A441" s="178"/>
      <c r="B441" s="178"/>
      <c r="C441" s="178"/>
      <c r="D441" s="182"/>
      <c r="E441" s="178"/>
      <c r="F441" s="178"/>
      <c r="G441" s="178"/>
      <c r="H441" s="179"/>
      <c r="I441" s="179"/>
      <c r="J441" s="179"/>
      <c r="K441" s="179"/>
      <c r="L441" s="179"/>
      <c r="M441" s="179"/>
      <c r="N441" s="179"/>
    </row>
    <row r="442" spans="1:14">
      <c r="A442" s="178"/>
      <c r="B442" s="178"/>
      <c r="C442" s="178"/>
      <c r="D442" s="182"/>
      <c r="E442" s="178"/>
      <c r="F442" s="178"/>
      <c r="G442" s="178"/>
      <c r="H442" s="179"/>
      <c r="I442" s="179"/>
      <c r="J442" s="179"/>
      <c r="K442" s="179"/>
      <c r="L442" s="179"/>
      <c r="M442" s="179"/>
      <c r="N442" s="179"/>
    </row>
    <row r="443" spans="1:14">
      <c r="A443" s="178"/>
      <c r="B443" s="178"/>
      <c r="C443" s="178"/>
      <c r="D443" s="182"/>
      <c r="E443" s="178"/>
      <c r="F443" s="178"/>
      <c r="G443" s="178"/>
      <c r="H443" s="179"/>
      <c r="I443" s="179"/>
      <c r="J443" s="179"/>
      <c r="K443" s="179"/>
      <c r="L443" s="179"/>
      <c r="M443" s="179"/>
      <c r="N443" s="179"/>
    </row>
    <row r="444" spans="1:14">
      <c r="A444" s="178"/>
      <c r="B444" s="178"/>
      <c r="C444" s="178"/>
      <c r="D444" s="182"/>
      <c r="E444" s="178"/>
      <c r="F444" s="178"/>
      <c r="G444" s="178"/>
      <c r="H444" s="179"/>
      <c r="I444" s="179"/>
      <c r="J444" s="179"/>
      <c r="K444" s="179"/>
      <c r="L444" s="179"/>
      <c r="M444" s="179"/>
      <c r="N444" s="179"/>
    </row>
    <row r="445" spans="1:14">
      <c r="G445" s="178"/>
      <c r="H445" s="179"/>
      <c r="I445" s="179"/>
      <c r="J445" s="179"/>
      <c r="K445" s="179"/>
      <c r="L445" s="179"/>
      <c r="M445" s="179"/>
      <c r="N445" s="179"/>
    </row>
  </sheetData>
  <sheetProtection algorithmName="SHA-512" hashValue="FdBGzNRbYzpMnFqQeAUE+pVs6OhJtqaXkTacxI+L80W82JC8Ln7CG4qHE0mZYlO/CFcJ7RuvI1ZYTbEbF8QGBw==" saltValue="eaZmGX728b0I1n/eiO9W8w==" spinCount="100000" sheet="1" objects="1" scenarios="1"/>
  <mergeCells count="6">
    <mergeCell ref="A53:F53"/>
    <mergeCell ref="B5:B6"/>
    <mergeCell ref="C5:C6"/>
    <mergeCell ref="D5:D6"/>
    <mergeCell ref="F5:F6"/>
    <mergeCell ref="A51:E51"/>
  </mergeCells>
  <phoneticPr fontId="87" type="noConversion"/>
  <pageMargins left="0.59055118110236227" right="0" top="0.39370078740157483" bottom="0" header="0" footer="0"/>
  <pageSetup paperSize="9" scale="70"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g D A A B Q S w M E F A A C A A g A k V l Q U W s f R D u k A A A A 9 Q A A A B I A H A B D b 2 5 m a W c v U G F j a 2 F n Z S 5 4 b W w g o h g A K K A U A A A A A A A A A A A A A A A A A A A A A A A A A A A A h Y 9 B D o I w F E S v Q r q n R d R I y K f E u J X E x M Q Y d 0 2 p 0 A g f Q 4 v l b i 4 8 k l c Q o 6 g 7 l z P v L W b u 1 x u k f V 1 5 F 9 U a 3 W B C J j Q g n k L Z 5 B q L h H T 2 6 E c k 5 b A R 8 i Q K 5 Q 0 y m r g 3 e U J K a 8 8 x Y 8 4 5 6 q a 0 a Q s W B s G E 7 b P 1 V p a q F u Q j 6 / + y r 9 F Y g V I R D r v X G B 7 S a E 4 X s 2 E S s L G D T O O X h w N 7 0 p 8 S V l 1 l u 1 Z x h f 5 h C W y M w N 4 X + A N Q S w M E F A A C A A g A k V l Q 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F Z U F F l R J 6 7 s g A A A D I B A A A T A B w A R m 9 y b X V s Y X M v U 2 V j d G l v b j E u b S C i G A A o o B Q A A A A A A A A A A A A A A A A A A A A A A A A A A A B t z j 0 L g z A Q B u A 9 k P 8 Q 0 k V B B P s x i V P o 2 k W h g z h E e 6 2 i J i W J o I j / v b F B c P C W w H N 3 7 0 V D Z R o p S O r e K M Y I I 1 1 z B S + S 8 b K D i C S k A 4 M R s Z X K Q V V g 5 T 5 W 0 I V s U A q E e U r V l l K 2 n j / n D 9 5 D Q t 0 m L Z a c S W H s S B G 4 g B N l N R e f N X z 6 A r V J / 9 E w U 1 z o t 1 Q 9 k 9 3 Q i 7 W p P X c t m G f q N K I B M b Z D D I x m C c j m 5 8 2 5 m H Z 8 O e b r M d / 2 v P g Y N e L w y / E P U E s B A i 0 A F A A C A A g A k V l Q U W s f R D u k A A A A 9 Q A A A B I A A A A A A A A A A A A A A A A A A A A A A E N v b m Z p Z y 9 Q Y W N r Y W d l L n h t b F B L A Q I t A B Q A A g A I A J F Z U F E P y u m r p A A A A O k A A A A T A A A A A A A A A A A A A A A A A P A A A A B b Q 2 9 u d G V u d F 9 U e X B l c 1 0 u e G 1 s U E s B A i 0 A F A A C A A g A k V l Q U W V E n r u y A A A A M g E A A B M A A A A A A A A A A A A A A A A A 4 Q E A A E Z v c m 1 1 b G F z L 1 N l Y 3 R p b 2 4 x L m 1 Q S w U G A A A A A A M A A w D C A A A A 4 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1 g k A A A A A A A C 0 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T F f M i I g L z 4 8 R W 5 0 c n k g V H l w Z T 0 i R m l s b G V k Q 2 9 t c G x l d G V S Z X N 1 b H R U b 1 d v c m t z a G V l d C I g V m F s d W U 9 I m w x I i A v P j x F b n R y e S B U e X B l P S J B Z G R l Z F R v R G F 0 Y U 1 v Z G V s I i B W Y W x 1 Z T 0 i b D A i I C 8 + P E V u d H J 5 I F R 5 c G U 9 I k Z p b G x D b 3 V u d C I g V m F s d W U 9 I m w z M i I g L z 4 8 R W 5 0 c n k g V H l w Z T 0 i R m l s b E V y c m 9 y Q 2 9 k Z S I g V m F s d W U 9 I n N V b m t u b 3 d u I i A v P j x F b n R y e S B U e X B l P S J G a W x s R X J y b 3 J D b 3 V u d C I g V m F s d W U 9 I m w w I i A v P j x F b n R y e S B U e X B l P S J G a W x s T G F z d F V w Z G F 0 Z W Q i I F Z h b H V l P S J k M j A y M C 0 x M C 0 x N l Q w O T o x M j o z N S 4 w N j A 1 M z U z W i I g L z 4 8 R W 5 0 c n k g V H l w Z T 0 i R m l s b E N v b H V t b l R 5 c G V z I i B W Y W x 1 Z T 0 i c 0 J n Q U F B Q U E 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m x l M S 9 D a G F u Z 2 V k I F R 5 c G U u e 0 N v b H V t b j E s M H 0 m c X V v d D s s J n F 1 b 3 Q 7 U 2 V j d G l v b j E v V G F i b G U x L 0 N o Y W 5 n Z W Q g V H l w Z S 5 7 Q 2 9 s d W 1 u M i w x f S Z x d W 9 0 O y w m c X V v d D t T Z W N 0 a W 9 u M S 9 U Y W J s Z T E v Q 2 h h b m d l Z C B U e X B l L n t D b 2 x 1 b W 4 z L D J 9 J n F 1 b 3 Q 7 L C Z x d W 9 0 O 1 N l Y 3 R p b 2 4 x L 1 R h Y m x l M S 9 D a G F u Z 2 V k I F R 5 c G U u e 0 N v b H V t b j Q s M 3 0 m c X V v d D s s J n F 1 b 3 Q 7 U 2 V j d G l v b j E v V G F i b G U x L 0 N o Y W 5 n Z W Q g V H l w Z S 5 7 Q 2 9 s d W 1 u N S w 0 f S Z x d W 9 0 O 1 0 s J n F 1 b 3 Q 7 Q 2 9 s d W 1 u Q 2 9 1 b n Q m c X V v d D s 6 N S w m c X V v d D t L Z X l D b 2 x 1 b W 5 O Y W 1 l c y Z x d W 9 0 O z p b X S w m c X V v d D t D b 2 x 1 b W 5 J Z G V u d G l 0 a W V z J n F 1 b 3 Q 7 O l s m c X V v d D t T Z W N 0 a W 9 u M S 9 U Y W J s Z T E v Q 2 h h b m d l Z C B U e X B l L n t D b 2 x 1 b W 4 x L D B 9 J n F 1 b 3 Q 7 L C Z x d W 9 0 O 1 N l Y 3 R p b 2 4 x L 1 R h Y m x l M S 9 D a G F u Z 2 V k I F R 5 c G U u e 0 N v b H V t b j I s M X 0 m c X V v d D s s J n F 1 b 3 Q 7 U 2 V j d G l v b j E v V G F i b G U x L 0 N o Y W 5 n Z W Q g V H l w Z S 5 7 Q 2 9 s d W 1 u M y w y f S Z x d W 9 0 O y w m c X V v d D t T Z W N 0 a W 9 u M S 9 U Y W J s Z T E v Q 2 h h b m d l Z C B U e X B l L n t D b 2 x 1 b W 4 0 L D N 9 J n F 1 b 3 Q 7 L C Z x d W 9 0 O 1 N l Y 3 R p b 2 4 x L 1 R h Y m x l M S 9 D a G F u Z 2 V k I F R 5 c G U u e 0 N v b H V t b j U s N 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2 G 5 A v F A N N 0 G 3 4 2 n 9 N H L j q A A A A A A C A A A A A A A Q Z g A A A A E A A C A A A A B 9 v q A J G C T 0 g L j Y z A l w Q k A O m c y Y B 0 N 8 D q + D f f + F q m T k Y A A A A A A O g A A A A A I A A C A A A A A q Z 6 r S y I y g 7 Z W U F a X G B B t L g Y 1 + Z / v v W u L w 1 Y A Q I 3 C H o V A A A A C / 0 C 3 w 2 3 J 7 / T g 2 h 5 X H i H T H V y E w D a E w n k I S Y r U f m n B m + + k N L 6 O i t u T b c d O y f V 9 0 b f g r / g 6 n C H i Y U m p d p / 4 g W B Q I w h r 4 S l 8 h 7 K N B q 4 b P P m R 8 w E A A A A D g e D W 5 z e b d L 0 / Z o l S z 8 Q t Y 4 H b o S D L a y d S s 9 V 5 e J 1 + p K Z w n v l + 0 l 5 h t W K g O v C G 1 r 6 N 4 g F + z R i b 4 B m 1 o 5 U l T H D G w < / D a t a M a s h u p > 
</file>

<file path=customXml/itemProps1.xml><?xml version="1.0" encoding="utf-8"?>
<ds:datastoreItem xmlns:ds="http://schemas.openxmlformats.org/officeDocument/2006/customXml" ds:itemID="{FCA484C5-E9ED-44D0-A546-104F6E2A96F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vt:lpstr>
      <vt:lpstr>Works</vt:lpstr>
      <vt:lpstr>P&amp;Gs.1</vt:lpstr>
      <vt:lpstr>OHS.1</vt:lpstr>
      <vt:lpstr>OHS.2</vt:lpstr>
      <vt:lpstr>OHS.3</vt:lpstr>
      <vt:lpstr>Outstanding works 1</vt:lpstr>
      <vt:lpstr>Outstanding works 2</vt:lpstr>
      <vt:lpstr>Seshibitswe BP</vt:lpstr>
      <vt:lpstr>Seshibitawe MCC 1</vt:lpstr>
      <vt:lpstr>Seshibitawe MCC 2</vt:lpstr>
      <vt:lpstr>Seshibitswe Telemetry</vt:lpstr>
      <vt:lpstr>Vrede BP</vt:lpstr>
      <vt:lpstr>Vrede MCC 1</vt:lpstr>
      <vt:lpstr>Vrede MCC 2</vt:lpstr>
      <vt:lpstr>Vrede Telemetry</vt:lpstr>
      <vt:lpstr>Summary</vt:lpstr>
      <vt:lpstr>Cover!Print_Area</vt:lpstr>
      <vt:lpstr>OHS.1!Print_Area</vt:lpstr>
      <vt:lpstr>OHS.2!Print_Area</vt:lpstr>
      <vt:lpstr>OHS.3!Print_Area</vt:lpstr>
      <vt:lpstr>'Outstanding works 1'!Print_Area</vt:lpstr>
      <vt:lpstr>'Outstanding works 2'!Print_Area</vt:lpstr>
      <vt:lpstr>'P&amp;Gs.1'!Print_Area</vt:lpstr>
      <vt:lpstr>'Seshibitawe MCC 1'!Print_Area</vt:lpstr>
      <vt:lpstr>'Seshibitawe MCC 2'!Print_Area</vt:lpstr>
      <vt:lpstr>'Seshibitswe BP'!Print_Area</vt:lpstr>
      <vt:lpstr>'Seshibitswe Telemetry'!Print_Area</vt:lpstr>
      <vt:lpstr>Summary!Print_Area</vt:lpstr>
      <vt:lpstr>'Vrede BP'!Print_Area</vt:lpstr>
      <vt:lpstr>'Vrede MCC 1'!Print_Area</vt:lpstr>
      <vt:lpstr>'Vrede MCC 2'!Print_Area</vt:lpstr>
      <vt:lpstr>'Vrede Telemetry'!Print_Area</vt:lpstr>
    </vt:vector>
  </TitlesOfParts>
  <Company>Ernst &amp;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Haggymassy</dc:creator>
  <cp:lastModifiedBy>Seageng Letsholo</cp:lastModifiedBy>
  <cp:lastPrinted>2022-06-10T14:24:36Z</cp:lastPrinted>
  <dcterms:created xsi:type="dcterms:W3CDTF">2000-11-15T14:41:12Z</dcterms:created>
  <dcterms:modified xsi:type="dcterms:W3CDTF">2022-06-20T10:39:15Z</dcterms:modified>
</cp:coreProperties>
</file>