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ebusa.MOSESKOTANE\Desktop\THEMBI APRIL2018\REPORTS NATIONAL TREASURY 2020-2021\NW375 SPCIAL ADJUSTMENT BUDGET NOVEMBER 2019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9" i="1" l="1"/>
  <c r="G21" i="1"/>
  <c r="K21" i="1" l="1"/>
  <c r="H19" i="1"/>
  <c r="I19" i="1"/>
  <c r="J19" i="1"/>
  <c r="K19" i="1"/>
  <c r="G19" i="1"/>
  <c r="P191" i="1" l="1"/>
  <c r="J171" i="1"/>
  <c r="N191" i="1" l="1"/>
  <c r="N242" i="1"/>
  <c r="H242" i="1" l="1"/>
  <c r="I242" i="1"/>
  <c r="J242" i="1"/>
  <c r="K242" i="1"/>
  <c r="L242" i="1"/>
  <c r="M242" i="1"/>
  <c r="O242" i="1"/>
  <c r="P242" i="1"/>
  <c r="G242" i="1"/>
  <c r="H191" i="1"/>
  <c r="I191" i="1"/>
  <c r="J191" i="1"/>
  <c r="K191" i="1"/>
  <c r="L191" i="1"/>
  <c r="M191" i="1"/>
  <c r="O191" i="1"/>
  <c r="G191" i="1"/>
  <c r="K314" i="1" l="1"/>
  <c r="J306" i="1"/>
  <c r="G306" i="1" s="1"/>
  <c r="G304" i="1"/>
  <c r="G285" i="1"/>
  <c r="J285" i="1"/>
  <c r="J287" i="1" s="1"/>
  <c r="J314" i="1" l="1"/>
  <c r="G314" i="1" s="1"/>
  <c r="G287" i="1"/>
  <c r="J289" i="1"/>
</calcChain>
</file>

<file path=xl/sharedStrings.xml><?xml version="1.0" encoding="utf-8"?>
<sst xmlns="http://schemas.openxmlformats.org/spreadsheetml/2006/main" count="738" uniqueCount="348">
  <si>
    <t>MOSES KOTANE LOCAL MUNICIPALITY NW 375</t>
  </si>
  <si>
    <t>Sources of Finance</t>
  </si>
  <si>
    <t xml:space="preserve">Project </t>
  </si>
  <si>
    <t>Capital</t>
  </si>
  <si>
    <t>External</t>
  </si>
  <si>
    <t>Operating</t>
  </si>
  <si>
    <t>Internal</t>
  </si>
  <si>
    <t>Insti-</t>
  </si>
  <si>
    <t>Budget</t>
  </si>
  <si>
    <t>Loans</t>
  </si>
  <si>
    <t>Description</t>
  </si>
  <si>
    <t>Ward</t>
  </si>
  <si>
    <t>Vilages</t>
  </si>
  <si>
    <t>GPS Coordination</t>
  </si>
  <si>
    <t>2019/2020</t>
  </si>
  <si>
    <t>Income</t>
  </si>
  <si>
    <t>Grants</t>
  </si>
  <si>
    <t>Funding</t>
  </si>
  <si>
    <t>tution</t>
  </si>
  <si>
    <t>2020/2021</t>
  </si>
  <si>
    <t>2021/2022</t>
  </si>
  <si>
    <t>BUDGET AND TREASURY OFFICE</t>
  </si>
  <si>
    <t>REVENUE</t>
  </si>
  <si>
    <t>OFFICE FURNITURE AND EQUIPMENT</t>
  </si>
  <si>
    <t>Office Equipment</t>
  </si>
  <si>
    <t>Mogwase</t>
  </si>
  <si>
    <t>25⁰16'17"S, 27⁰14'7"E</t>
  </si>
  <si>
    <t>OWN</t>
  </si>
  <si>
    <t>TOTAL VOTE 3</t>
  </si>
  <si>
    <t>CORPORATE SERVICES</t>
  </si>
  <si>
    <t>CORPORATE SERVICES ADMINISTRATION</t>
  </si>
  <si>
    <t xml:space="preserve">Furniture </t>
  </si>
  <si>
    <t>PLANT AND EQUIPMENT</t>
  </si>
  <si>
    <t>Carpet , Floor and Vacuum Cleaners</t>
  </si>
  <si>
    <t>INFORMATION TECHNOLOGY</t>
  </si>
  <si>
    <t>ICT Equipment</t>
  </si>
  <si>
    <t>FLEET MANAGEMENT</t>
  </si>
  <si>
    <t>Vehicles</t>
  </si>
  <si>
    <t>TOTAL VOTE 4</t>
  </si>
  <si>
    <t>VOTE 5</t>
  </si>
  <si>
    <t>COMMUNITY SERVICES</t>
  </si>
  <si>
    <t>CEMETERIES</t>
  </si>
  <si>
    <t>Fencing Villages</t>
  </si>
  <si>
    <t>Sub Total</t>
  </si>
  <si>
    <t>MUNICIPAL BUILDINGS</t>
  </si>
  <si>
    <t>MIG</t>
  </si>
  <si>
    <t>Community Halls</t>
  </si>
  <si>
    <t>Ramakokastad</t>
  </si>
  <si>
    <t>25⁰10'01"S, 27⁰26'18"E</t>
  </si>
  <si>
    <t>Siga</t>
  </si>
  <si>
    <t>25°11’29’’S, 26°35’52’’ E</t>
  </si>
  <si>
    <t xml:space="preserve">Phola Park Community Hall </t>
  </si>
  <si>
    <t>Phola</t>
  </si>
  <si>
    <t>Furniture Community Halls (Chairs and Tables)</t>
  </si>
  <si>
    <t>Sub Total GFS Function 1020 25</t>
  </si>
  <si>
    <t>GFS Function 1020 30</t>
  </si>
  <si>
    <t>PARKS AND RECREATION</t>
  </si>
  <si>
    <t>MACHINERY AND EQUIPMENT</t>
  </si>
  <si>
    <t>Brush Cutters and Lawn Mowers</t>
  </si>
  <si>
    <t>Madikwe</t>
  </si>
  <si>
    <t>SPORT FACILITIES</t>
  </si>
  <si>
    <t>Upgrading of the Mogwase Sports Park</t>
  </si>
  <si>
    <t>Sub Total GFS Function 1020 30</t>
  </si>
  <si>
    <t>GFS Function 1020 35</t>
  </si>
  <si>
    <t>REFUSE</t>
  </si>
  <si>
    <t>Sub Total GFS Function 1020 35</t>
  </si>
  <si>
    <t>GFS Function 1020 40</t>
  </si>
  <si>
    <t>SAFETY AND SECURITY</t>
  </si>
  <si>
    <t>25⁰19'45"S, 26⁰55'17"E</t>
  </si>
  <si>
    <t>25⁰20'31"S, 26⁰58'00"E</t>
  </si>
  <si>
    <t>Sub Total GFS Function 1020 40</t>
  </si>
  <si>
    <t>TOTAL VOTE 5</t>
  </si>
  <si>
    <t>VOTE 7</t>
  </si>
  <si>
    <t>STREETLIGHTING</t>
  </si>
  <si>
    <t>GFS Function 1030 20</t>
  </si>
  <si>
    <t>Goede Hoop</t>
  </si>
  <si>
    <t>25⁰04'00"S, 26⁰49'00"E</t>
  </si>
  <si>
    <t>Sesobe</t>
  </si>
  <si>
    <t>25⁰14'30"S, 26⁰39'57"E</t>
  </si>
  <si>
    <t xml:space="preserve">Motlhabe </t>
  </si>
  <si>
    <t>25⁰09'00"S, 26⁰43'02"E</t>
  </si>
  <si>
    <t>Moruleng</t>
  </si>
  <si>
    <t xml:space="preserve">Lerome </t>
  </si>
  <si>
    <t>25⁰18'03"S, 27⁰12'00"E</t>
  </si>
  <si>
    <t>Phadi</t>
  </si>
  <si>
    <t>25°12’28.02’’S, 27°13’57.84’’ E</t>
  </si>
  <si>
    <t>25⁰03'31"S, 26⁰51'44"E</t>
  </si>
  <si>
    <t>Losmytjerrie</t>
  </si>
  <si>
    <t>25⁰00'30"S, 26⁰28'50"E</t>
  </si>
  <si>
    <t>Ramokokastad</t>
  </si>
  <si>
    <t>25⁰04'27"S, 26⁰56'52"E</t>
  </si>
  <si>
    <t>Khayakulu</t>
  </si>
  <si>
    <t>Sub Total GFS Function 1030 20</t>
  </si>
  <si>
    <t>GFS Function 1030 15</t>
  </si>
  <si>
    <t>ROADS AND STORMWATER</t>
  </si>
  <si>
    <t>Mabodisa</t>
  </si>
  <si>
    <t>25⁰12'10"S, 27⁰13'53"E</t>
  </si>
  <si>
    <t>Mmorogong</t>
  </si>
  <si>
    <t>25⁰07'17"S, 27⁰22'56"E</t>
  </si>
  <si>
    <t>Montsana</t>
  </si>
  <si>
    <t>25⁰05'57"S, 26⁰34'50"E</t>
  </si>
  <si>
    <t>Leruleng</t>
  </si>
  <si>
    <t>26°11’13’’S, 27°12’04’’ E</t>
  </si>
  <si>
    <t>Tlokweng internal Roads</t>
  </si>
  <si>
    <t xml:space="preserve">Tlokweng </t>
  </si>
  <si>
    <t>Madikwe Internal Roads (China Section)</t>
  </si>
  <si>
    <t>Vrede Stormwater management</t>
  </si>
  <si>
    <t>Vrede</t>
  </si>
  <si>
    <t>Ramoga Internal Roads</t>
  </si>
  <si>
    <t>Ramoga</t>
  </si>
  <si>
    <t>Lerome</t>
  </si>
  <si>
    <t>Phalane Internal Roads</t>
  </si>
  <si>
    <t>Phalane</t>
  </si>
  <si>
    <t>Mononono Internal Roads</t>
  </si>
  <si>
    <t>Mononono</t>
  </si>
  <si>
    <t>Sub Total GFS Function 1030 15</t>
  </si>
  <si>
    <t>GFS Function 1035 00</t>
  </si>
  <si>
    <t>SANITATION</t>
  </si>
  <si>
    <t>Uitkyk</t>
  </si>
  <si>
    <t>24°58’51’’S, 26°33’39’’ E</t>
  </si>
  <si>
    <t>Disake</t>
  </si>
  <si>
    <t>25°03’43’’S, 26°33’42’’ E</t>
  </si>
  <si>
    <t>Makgope</t>
  </si>
  <si>
    <t>25°05’57’’S, 26°34’50’’ E</t>
  </si>
  <si>
    <t>25°09’00’’S, 26°43’02’’ E</t>
  </si>
  <si>
    <t>Bojating</t>
  </si>
  <si>
    <t>25°11’03’’S, 26°38’30’’ E</t>
  </si>
  <si>
    <t>Losmytjerry</t>
  </si>
  <si>
    <t>Mabela a Podi</t>
  </si>
  <si>
    <t>25°17’48’’S, 26°38’22’’ E</t>
  </si>
  <si>
    <t>Mabeskraal</t>
  </si>
  <si>
    <t>25°07’54’’S, 26°39’21’’ E</t>
  </si>
  <si>
    <t>Sandfontein</t>
  </si>
  <si>
    <t>24°55’09’’S, 27°04’33’’ E</t>
  </si>
  <si>
    <t>Segakwaneng</t>
  </si>
  <si>
    <t xml:space="preserve">Davitkatnagel </t>
  </si>
  <si>
    <t>25°6’43’’S, 26°31’29’’ E</t>
  </si>
  <si>
    <t xml:space="preserve">Leruleng </t>
  </si>
  <si>
    <t>24°56’52’’S, 27°04’13’’ E</t>
  </si>
  <si>
    <t xml:space="preserve">Phalane </t>
  </si>
  <si>
    <t>24°15’53’’S, 26°50’41’’ E</t>
  </si>
  <si>
    <t xml:space="preserve">Managotheng </t>
  </si>
  <si>
    <t>25°07’37’’S, 27°11’36’’ E</t>
  </si>
  <si>
    <t>Sub Total GFS Function 1035 00</t>
  </si>
  <si>
    <t>GFS Function 1039 00</t>
  </si>
  <si>
    <t>WATER</t>
  </si>
  <si>
    <t>WATER PROJECTS</t>
  </si>
  <si>
    <t>Lerome (Thabeng Section) Water Supply</t>
  </si>
  <si>
    <t xml:space="preserve">25°12’28.07’’S, 27°13’59.31’’ </t>
  </si>
  <si>
    <t>Pella Water Supply</t>
  </si>
  <si>
    <t xml:space="preserve">Pella </t>
  </si>
  <si>
    <t>25⁰22'59"S, 26⁰29'18"E</t>
  </si>
  <si>
    <t>Tlokweng Water Supply - Phase I</t>
  </si>
  <si>
    <t>25°29’56.25’’S, 26°37’26.66’’ E</t>
  </si>
  <si>
    <t>WSIG</t>
  </si>
  <si>
    <t>Tlokweng Water Supply - Phase II</t>
  </si>
  <si>
    <t>Bulk Water Augmentation</t>
  </si>
  <si>
    <t>Sandfontein Water Supply</t>
  </si>
  <si>
    <t>Maologane Water Supply</t>
  </si>
  <si>
    <t>Maologane</t>
  </si>
  <si>
    <t xml:space="preserve">Ledig Water Supply (Vaious sections) </t>
  </si>
  <si>
    <t>Ledig</t>
  </si>
  <si>
    <t>Upgrading of Madikwe Water Treatment Plant</t>
  </si>
  <si>
    <t>Letlhakane / Kortkloof Water Supply</t>
  </si>
  <si>
    <t>Letlhakane</t>
  </si>
  <si>
    <t>Pitsedisulejang Water Supply</t>
  </si>
  <si>
    <t>Pitsedisulejang</t>
  </si>
  <si>
    <t>Lossmytjerrie - Goedehoop Water Supply</t>
  </si>
  <si>
    <t>Lossmytjerrie</t>
  </si>
  <si>
    <t xml:space="preserve">Letsheng Section Water supply </t>
  </si>
  <si>
    <t>Letsheng</t>
  </si>
  <si>
    <t>Makoshong Water Supply</t>
  </si>
  <si>
    <t xml:space="preserve">Makoshong </t>
  </si>
  <si>
    <t>Tweelaagte Water Supply</t>
  </si>
  <si>
    <t>Tweelaagte</t>
  </si>
  <si>
    <t>Segakwaneng Water Supply</t>
  </si>
  <si>
    <t>Manamakgoteng Reservior and Bulk Water Supply</t>
  </si>
  <si>
    <t>Manamakgoteng</t>
  </si>
  <si>
    <t>Mahobieskraal Bulk Water Supply  and Reticulation</t>
  </si>
  <si>
    <t>Mahobieskraal</t>
  </si>
  <si>
    <t>Tweelaagte Water Supply - Phase II</t>
  </si>
  <si>
    <t>TOTAL WATER</t>
  </si>
  <si>
    <t>TOTAL VOTE 7</t>
  </si>
  <si>
    <t>TOTAL CAPITAL EXPENDITURE</t>
  </si>
  <si>
    <t>SUMMARY SOURCE OF FINANCE</t>
  </si>
  <si>
    <t>GRANTS</t>
  </si>
  <si>
    <t>MUNICIPAL INFRASTRUCTURE GRANT</t>
  </si>
  <si>
    <t>MUNICIPAL INFRASTRUCTURE GRANT ROLL OVER</t>
  </si>
  <si>
    <t>WATER INFRASTRUCTURE GRANT</t>
  </si>
  <si>
    <t>TOTAL GRANTS</t>
  </si>
  <si>
    <t>SURPLUS CASH - OWN REVENUE</t>
  </si>
  <si>
    <t>EXTERNAL LOANS</t>
  </si>
  <si>
    <t>TOTAL SOURCE OF FINANCE</t>
  </si>
  <si>
    <t>Capital DORA</t>
  </si>
  <si>
    <t>PMU</t>
  </si>
  <si>
    <t xml:space="preserve">MIG </t>
  </si>
  <si>
    <t>Makoshong</t>
  </si>
  <si>
    <t>22/31</t>
  </si>
  <si>
    <t>9/32</t>
  </si>
  <si>
    <t>14/28/30</t>
  </si>
  <si>
    <t>24/26</t>
  </si>
  <si>
    <t>Maeraneng</t>
  </si>
  <si>
    <t>Maeraneng Water Supply</t>
  </si>
  <si>
    <t>Lerome Water Supply</t>
  </si>
  <si>
    <t>Ledig Bulk Water Supply</t>
  </si>
  <si>
    <t xml:space="preserve">Lerome (Thabeng Section) </t>
  </si>
  <si>
    <t xml:space="preserve"> Moruleng </t>
  </si>
  <si>
    <t xml:space="preserve">Moruleng Stormwater Management  </t>
  </si>
  <si>
    <t>Lerome (Thabeng Section) Internal Roads</t>
  </si>
  <si>
    <t>Greater Ledig (Wards 14,28,30)</t>
  </si>
  <si>
    <t>Greater Ledig</t>
  </si>
  <si>
    <t>14,28,30</t>
  </si>
  <si>
    <t>Leroleng, Phola Park Lerome Mositwane</t>
  </si>
  <si>
    <t>Mmopyane</t>
  </si>
  <si>
    <t>Ramotlhajwe</t>
  </si>
  <si>
    <t>David Katnagel</t>
  </si>
  <si>
    <t>Letlhakeng</t>
  </si>
  <si>
    <t>Ramokgolela</t>
  </si>
  <si>
    <t>Bapong</t>
  </si>
  <si>
    <t>Pella</t>
  </si>
  <si>
    <t>Mabela- a Podi</t>
  </si>
  <si>
    <t>Maskoloane</t>
  </si>
  <si>
    <t>Molatedi</t>
  </si>
  <si>
    <t>25°24’19’’S, 28°44’45’’ E</t>
  </si>
  <si>
    <t>25°20’63’’S, 27°20’57’’ E</t>
  </si>
  <si>
    <t>25⁰35'98"S, 27⁰05'34"E</t>
  </si>
  <si>
    <t>25⁰18'19"S, 27⁰26'94"E</t>
  </si>
  <si>
    <t>25⁰27'50"S, 26⁰94'28"E</t>
  </si>
  <si>
    <t>25⁰70'07"S, 27⁰84'69"E</t>
  </si>
  <si>
    <t>25⁰15'01"S, 26⁰71'74"E</t>
  </si>
  <si>
    <t>25⁰01'75"S, 26⁰49'01"E</t>
  </si>
  <si>
    <t>28⁰10'65"S, 30⁰82'05"E</t>
  </si>
  <si>
    <t>25⁰40'22"S, 27⁰14'32"E</t>
  </si>
  <si>
    <t>25⁰24'30"S, 26⁰84'22"E</t>
  </si>
  <si>
    <t>25⁰61'29"S, 27⁰32'72"E</t>
  </si>
  <si>
    <t>25°42’49’’S, 27°40’29’’ E</t>
  </si>
  <si>
    <t>25⁰12'70"S, 27⁰19'33"E</t>
  </si>
  <si>
    <t>25⁰32'91"S, 26⁰92'15"E</t>
  </si>
  <si>
    <t>25°21’47’’S, 26°31’51’’ E</t>
  </si>
  <si>
    <t>25°46’16’’S, 26°55’80’’ E</t>
  </si>
  <si>
    <t>25°09’45’’S, 27°08’28’’ E</t>
  </si>
  <si>
    <t>25°16’58’’S, 26°51’13’’ E</t>
  </si>
  <si>
    <t>25°02’44’’S, 27°11’19’’ E</t>
  </si>
  <si>
    <t>25⁰03'14"S, 26⁰25'07"E</t>
  </si>
  <si>
    <t>25⁰18'2,95"S, 26⁰51'26,04"E</t>
  </si>
  <si>
    <t>24°51’14’’S, 26°29’43’’ E</t>
  </si>
  <si>
    <t>24.09442,25.02977</t>
  </si>
  <si>
    <t>GFS Function 33 15</t>
  </si>
  <si>
    <t>Sub Total GFS Function 1300</t>
  </si>
  <si>
    <t>GFS Function 34 05</t>
  </si>
  <si>
    <t>Sub Total GFS Function 34 05</t>
  </si>
  <si>
    <t>GFS Function 34 20</t>
  </si>
  <si>
    <t xml:space="preserve">Sub Total GFS Function 34 20 </t>
  </si>
  <si>
    <t>Sub Total GFS Function 34 25</t>
  </si>
  <si>
    <t>33156460020CCC57ZZHO</t>
  </si>
  <si>
    <t>34056460020CCC22ZZHO</t>
  </si>
  <si>
    <t>34056456020CCC10ZZ27</t>
  </si>
  <si>
    <t>34206151420CCD12ZZHO</t>
  </si>
  <si>
    <t>34256473520FBC15ZZ12</t>
  </si>
  <si>
    <t>34256473520FBC18ZZ03</t>
  </si>
  <si>
    <t>34256474020CCD37ZZHO</t>
  </si>
  <si>
    <t>35306456020CCC03ZZHO</t>
  </si>
  <si>
    <t>35356450020FBD87ZZ19</t>
  </si>
  <si>
    <t>37156472420FBD26ZZ02</t>
  </si>
  <si>
    <t>37156472420FBD27ZZ11</t>
  </si>
  <si>
    <t>37156472420FBD29ZZ32</t>
  </si>
  <si>
    <t>37156472420FBD28ZZ17</t>
  </si>
  <si>
    <t>37206433020FBD20ZZ26</t>
  </si>
  <si>
    <t>37206433020FBD21ZZ26</t>
  </si>
  <si>
    <t>37206433020FBD24ZZ26</t>
  </si>
  <si>
    <t>37206433020FBD14ZZ09</t>
  </si>
  <si>
    <t>37206433020FBD15ZZ15</t>
  </si>
  <si>
    <t>37206433020FBD16ZZ26</t>
  </si>
  <si>
    <t>37206433020FBD18ZZ26</t>
  </si>
  <si>
    <t>37206433020FBD19ZZ26</t>
  </si>
  <si>
    <t>37206433020FBD13ZZ02</t>
  </si>
  <si>
    <t>37206433020FBE03ZZ15</t>
  </si>
  <si>
    <t>37206433020FBE21ZZ15</t>
  </si>
  <si>
    <t>37206433020FBE17ZZ15</t>
  </si>
  <si>
    <t>37206433020FBE18ZZ15</t>
  </si>
  <si>
    <t>37206433020FBE19ZZ15</t>
  </si>
  <si>
    <t>37206433020FBE20ZZ15</t>
  </si>
  <si>
    <t>37206433020FBE22ZZ15</t>
  </si>
  <si>
    <t>37206433020FBE23ZZ15</t>
  </si>
  <si>
    <t>37206433020FBE24ZZ15</t>
  </si>
  <si>
    <t>37206433020FBE25ZZ15</t>
  </si>
  <si>
    <t>37206433020FBC89ZZ13</t>
  </si>
  <si>
    <t>37206433020FBE04ZZ15</t>
  </si>
  <si>
    <t>34256473520FBE06ZZ12</t>
  </si>
  <si>
    <t>35306473520FBE41ZZ12</t>
  </si>
  <si>
    <t>37156472420FBE11ZZ32</t>
  </si>
  <si>
    <t>37156472420FBD67ZZ32</t>
  </si>
  <si>
    <t>37156472420FBE07ZZ32</t>
  </si>
  <si>
    <t>37156472420FBE12ZZ32</t>
  </si>
  <si>
    <t>37156472420FBD69ZZ32</t>
  </si>
  <si>
    <t>37156472420FBE13ZZ32</t>
  </si>
  <si>
    <t>37156472420FBE14ZZ32</t>
  </si>
  <si>
    <t>37156472420FBE15ZZ32</t>
  </si>
  <si>
    <t>38156449420FBD57ZZ02</t>
  </si>
  <si>
    <t>38156449420FBD58ZZ02</t>
  </si>
  <si>
    <t>38156449420FBE02ZZ02</t>
  </si>
  <si>
    <t>38156449420FBD60ZZ02</t>
  </si>
  <si>
    <t>38156449420FBD56ZZ02</t>
  </si>
  <si>
    <t>38156449420FBD62ZZ02</t>
  </si>
  <si>
    <t>38156449420FBD63ZZ02</t>
  </si>
  <si>
    <t>38156449420FBE05ZZ02</t>
  </si>
  <si>
    <t>38156449420FBE05ZZ24</t>
  </si>
  <si>
    <t>38156449420FBD65ZZ02</t>
  </si>
  <si>
    <t>38156449420FBE01ZZ02</t>
  </si>
  <si>
    <t>38156449420FBE10ZZ02</t>
  </si>
  <si>
    <t>38156449420FBC64ZZ02</t>
  </si>
  <si>
    <t>38156449420FBC68ZZ17</t>
  </si>
  <si>
    <t>38156449420FBD61ZZ24</t>
  </si>
  <si>
    <t>38156449420FBC78ZZ26</t>
  </si>
  <si>
    <t>38156449420FBC70ZZ22</t>
  </si>
  <si>
    <t>39056446020FBC50ZZ17</t>
  </si>
  <si>
    <t>39056446020FBC59ZZ18</t>
  </si>
  <si>
    <t>39056446020WSE08ZZ20</t>
  </si>
  <si>
    <t>39056446020WSE09ZZ20</t>
  </si>
  <si>
    <t>39056446020WSE39ZZ20</t>
  </si>
  <si>
    <t>39056446020FBE38ZZ20</t>
  </si>
  <si>
    <t>39056446020FBD76ZZ20</t>
  </si>
  <si>
    <t>39056446020FBD77ZZ20</t>
  </si>
  <si>
    <t>39056446020WSE32ZZ20</t>
  </si>
  <si>
    <t>39056446020WSE33ZZ20</t>
  </si>
  <si>
    <t>39056446020WSE34ZZ20</t>
  </si>
  <si>
    <t>39056446020WSE35ZZ20</t>
  </si>
  <si>
    <t>39056446020WSE36ZZ20</t>
  </si>
  <si>
    <t>39056446020WSE37ZZ20</t>
  </si>
  <si>
    <t>39056446020FBE30ZZ20</t>
  </si>
  <si>
    <t>39056446020FBE31ZZ20</t>
  </si>
  <si>
    <t>39056446020FBE29ZZ17</t>
  </si>
  <si>
    <t>39056446020WSE40ZZ20</t>
  </si>
  <si>
    <t>39056445020WSE27ZZ29</t>
  </si>
  <si>
    <t>39056445020WSE28ZZ29</t>
  </si>
  <si>
    <t>25°03’54’’S, 26°24’36’’ E</t>
  </si>
  <si>
    <t>25°01’03’’S, 26°29’24’’ E</t>
  </si>
  <si>
    <t>25⁰11'03"S, 26⁰38'30"E</t>
  </si>
  <si>
    <t>New</t>
  </si>
  <si>
    <t xml:space="preserve">Building of Traders stalls in Mogwase </t>
  </si>
  <si>
    <t xml:space="preserve">Ramakokastad </t>
  </si>
  <si>
    <t xml:space="preserve">Siga </t>
  </si>
  <si>
    <t>Upgrading</t>
  </si>
  <si>
    <t xml:space="preserve">Madikwe Land Fill Rehabilitation </t>
  </si>
  <si>
    <t>Rehabilitation and Upgrading</t>
  </si>
  <si>
    <t>Type of Asset</t>
  </si>
  <si>
    <t xml:space="preserve"> CAPITAL BUDGET 2019/2020</t>
  </si>
  <si>
    <t>CAPITAL BUDGET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</si>
</sst>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2" xfId="0" applyFont="1" applyBorder="1"/>
    <xf numFmtId="0" fontId="1" fillId="0" borderId="0" xfId="0" applyFont="1"/>
    <xf numFmtId="0" fontId="1" fillId="2" borderId="2" xfId="0" applyFont="1" applyFill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3" xfId="0" applyFont="1" applyBorder="1"/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right"/>
    </xf>
    <xf numFmtId="0" fontId="0" fillId="0" borderId="2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3" fontId="0" fillId="0" borderId="1" xfId="0" applyNumberFormat="1" applyBorder="1" applyAlignment="1"/>
    <xf numFmtId="0" fontId="2" fillId="0" borderId="0" xfId="0" applyFo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right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tabSelected="1" view="pageBreakPreview" topLeftCell="C304" zoomScale="90" zoomScaleNormal="120" zoomScaleSheetLayoutView="90" workbookViewId="0">
      <selection activeCell="E311" sqref="E311"/>
    </sheetView>
  </sheetViews>
  <sheetFormatPr defaultRowHeight="15" x14ac:dyDescent="0.25"/>
  <cols>
    <col min="1" max="1" width="22.5703125" bestFit="1" customWidth="1"/>
    <col min="2" max="2" width="16.140625" customWidth="1"/>
    <col min="3" max="3" width="57.140625" customWidth="1"/>
    <col min="4" max="4" width="9.140625" style="13"/>
    <col min="5" max="5" width="19.85546875" style="13" bestFit="1" customWidth="1"/>
    <col min="6" max="6" width="27" style="13" bestFit="1" customWidth="1"/>
    <col min="7" max="7" width="14.42578125" style="20" bestFit="1" customWidth="1"/>
    <col min="8" max="8" width="11.85546875" style="20" bestFit="1" customWidth="1"/>
    <col min="9" max="9" width="13.7109375" style="20" bestFit="1" customWidth="1"/>
    <col min="10" max="10" width="14.42578125" style="20" bestFit="1" customWidth="1"/>
    <col min="11" max="11" width="11.28515625" style="20" bestFit="1" customWidth="1"/>
    <col min="12" max="13" width="9.140625" style="20"/>
    <col min="14" max="14" width="14" style="20" bestFit="1" customWidth="1"/>
    <col min="15" max="15" width="9.140625" style="20" bestFit="1" customWidth="1"/>
    <col min="16" max="16" width="13.28515625" style="20" bestFit="1" customWidth="1"/>
  </cols>
  <sheetData>
    <row r="1" spans="1:16" s="5" customFormat="1" x14ac:dyDescent="0.25"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5" customFormat="1" x14ac:dyDescent="0.25">
      <c r="C2" s="43" t="s">
        <v>346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5" customFormat="1" x14ac:dyDescent="0.25">
      <c r="D3" s="7"/>
      <c r="E3" s="7"/>
      <c r="F3" s="7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5" customFormat="1" x14ac:dyDescent="0.25">
      <c r="A4" s="34"/>
      <c r="B4" s="34"/>
      <c r="C4" s="2"/>
      <c r="D4" s="8"/>
      <c r="E4" s="8"/>
      <c r="F4" s="8"/>
      <c r="G4" s="42" t="s">
        <v>1</v>
      </c>
      <c r="H4" s="42"/>
      <c r="I4" s="42"/>
      <c r="J4" s="42"/>
      <c r="K4" s="42"/>
      <c r="L4" s="15"/>
      <c r="M4" s="15"/>
      <c r="N4" s="15"/>
      <c r="O4" s="15"/>
      <c r="P4" s="15"/>
    </row>
    <row r="5" spans="1:16" s="5" customFormat="1" x14ac:dyDescent="0.25">
      <c r="A5" s="34"/>
      <c r="B5" s="34" t="s">
        <v>345</v>
      </c>
      <c r="C5" s="2" t="s">
        <v>2</v>
      </c>
      <c r="D5" s="8"/>
      <c r="E5" s="8"/>
      <c r="F5" s="8"/>
      <c r="G5" s="15" t="s">
        <v>3</v>
      </c>
      <c r="H5" s="15" t="s">
        <v>4</v>
      </c>
      <c r="I5" s="15" t="s">
        <v>5</v>
      </c>
      <c r="J5" s="15"/>
      <c r="K5" s="15" t="s">
        <v>6</v>
      </c>
      <c r="L5" s="15" t="s">
        <v>7</v>
      </c>
      <c r="M5" s="15" t="s">
        <v>7</v>
      </c>
      <c r="N5" s="15" t="s">
        <v>8</v>
      </c>
      <c r="O5" s="15" t="s">
        <v>7</v>
      </c>
      <c r="P5" s="15" t="s">
        <v>8</v>
      </c>
    </row>
    <row r="6" spans="1:16" s="5" customFormat="1" x14ac:dyDescent="0.25">
      <c r="A6" s="34"/>
      <c r="B6" s="34"/>
      <c r="C6" s="2"/>
      <c r="D6" s="8"/>
      <c r="E6" s="8"/>
      <c r="F6" s="8"/>
      <c r="G6" s="15" t="s">
        <v>8</v>
      </c>
      <c r="H6" s="15" t="s">
        <v>9</v>
      </c>
      <c r="I6" s="15"/>
      <c r="J6" s="15"/>
      <c r="K6" s="15"/>
      <c r="L6" s="15"/>
      <c r="M6" s="15"/>
      <c r="N6" s="15"/>
      <c r="O6" s="15"/>
      <c r="P6" s="15"/>
    </row>
    <row r="7" spans="1:16" s="5" customFormat="1" x14ac:dyDescent="0.25">
      <c r="A7" s="34"/>
      <c r="B7" s="34"/>
      <c r="C7" s="2" t="s">
        <v>10</v>
      </c>
      <c r="D7" s="8" t="s">
        <v>11</v>
      </c>
      <c r="E7" s="8" t="s">
        <v>12</v>
      </c>
      <c r="F7" s="8" t="s">
        <v>13</v>
      </c>
      <c r="G7" s="15" t="s">
        <v>14</v>
      </c>
      <c r="H7" s="15"/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18</v>
      </c>
      <c r="N7" s="15" t="s">
        <v>19</v>
      </c>
      <c r="O7" s="15" t="s">
        <v>18</v>
      </c>
      <c r="P7" s="15" t="s">
        <v>20</v>
      </c>
    </row>
    <row r="8" spans="1:16" x14ac:dyDescent="0.25">
      <c r="A8" s="33"/>
      <c r="B8" s="33"/>
      <c r="C8" s="1"/>
      <c r="D8" s="9"/>
      <c r="E8" s="9"/>
      <c r="F8" s="9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33"/>
      <c r="B9" s="33"/>
      <c r="C9" s="2" t="s">
        <v>21</v>
      </c>
      <c r="D9" s="9"/>
      <c r="E9" s="9"/>
      <c r="F9" s="9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5">
      <c r="A10" s="33"/>
      <c r="B10" s="33"/>
      <c r="C10" s="1"/>
      <c r="D10" s="9"/>
      <c r="E10" s="9"/>
      <c r="F10" s="9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5">
      <c r="A11" s="33"/>
      <c r="B11" s="33"/>
      <c r="C11" s="2" t="s">
        <v>22</v>
      </c>
      <c r="D11" s="9"/>
      <c r="E11" s="9"/>
      <c r="F11" s="9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33"/>
      <c r="B12" s="33"/>
      <c r="C12" s="1"/>
      <c r="D12" s="9"/>
      <c r="E12" s="9"/>
      <c r="F12" s="9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33"/>
      <c r="B13" s="33"/>
      <c r="C13" s="1" t="s">
        <v>247</v>
      </c>
      <c r="D13" s="9"/>
      <c r="E13" s="9"/>
      <c r="F13" s="9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33"/>
      <c r="B14" s="33"/>
      <c r="C14" s="1"/>
      <c r="D14" s="9"/>
      <c r="E14" s="9"/>
      <c r="F14" s="9"/>
      <c r="G14" s="16"/>
      <c r="H14" s="16">
        <v>0</v>
      </c>
      <c r="I14" s="16"/>
      <c r="J14" s="16"/>
      <c r="K14" s="16"/>
      <c r="L14" s="16"/>
      <c r="M14" s="16"/>
      <c r="N14" s="16"/>
      <c r="O14" s="16"/>
      <c r="P14" s="16"/>
    </row>
    <row r="15" spans="1:16" x14ac:dyDescent="0.25">
      <c r="A15" s="33"/>
      <c r="B15" s="33"/>
      <c r="C15" s="2" t="s">
        <v>23</v>
      </c>
      <c r="D15" s="9"/>
      <c r="E15" s="9"/>
      <c r="F15" s="9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33"/>
      <c r="B16" s="33"/>
      <c r="C16" s="1"/>
      <c r="D16" s="9"/>
      <c r="E16" s="9"/>
      <c r="F16" s="9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33" t="s">
        <v>254</v>
      </c>
      <c r="B17" s="33"/>
      <c r="C17" s="1" t="s">
        <v>24</v>
      </c>
      <c r="D17" s="9">
        <v>33</v>
      </c>
      <c r="E17" s="9" t="s">
        <v>25</v>
      </c>
      <c r="F17" s="9" t="s">
        <v>26</v>
      </c>
      <c r="G17" s="16">
        <v>74150</v>
      </c>
      <c r="H17" s="16"/>
      <c r="I17" s="16"/>
      <c r="J17" s="16"/>
      <c r="K17" s="16">
        <v>74150</v>
      </c>
      <c r="L17" s="16" t="s">
        <v>27</v>
      </c>
      <c r="M17" s="16" t="s">
        <v>27</v>
      </c>
      <c r="N17" s="16">
        <v>100000</v>
      </c>
      <c r="O17" s="16" t="s">
        <v>27</v>
      </c>
      <c r="P17" s="16">
        <v>100000</v>
      </c>
    </row>
    <row r="18" spans="1:16" x14ac:dyDescent="0.25">
      <c r="A18" s="33"/>
      <c r="B18" s="33"/>
      <c r="C18" s="1"/>
      <c r="D18" s="9"/>
      <c r="E18" s="9"/>
      <c r="F18" s="9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 thickBot="1" x14ac:dyDescent="0.3">
      <c r="A19" s="33"/>
      <c r="B19" s="36"/>
      <c r="C19" s="4" t="s">
        <v>248</v>
      </c>
      <c r="D19" s="10"/>
      <c r="E19" s="10"/>
      <c r="F19" s="10"/>
      <c r="G19" s="17">
        <f>SUM(G17)</f>
        <v>74150</v>
      </c>
      <c r="H19" s="17">
        <f t="shared" ref="H19:K19" si="0">SUM(H17)</f>
        <v>0</v>
      </c>
      <c r="I19" s="17">
        <f t="shared" si="0"/>
        <v>0</v>
      </c>
      <c r="J19" s="17">
        <f t="shared" si="0"/>
        <v>0</v>
      </c>
      <c r="K19" s="17">
        <f t="shared" si="0"/>
        <v>74150</v>
      </c>
      <c r="L19" s="17"/>
      <c r="M19" s="17"/>
      <c r="N19" s="17">
        <v>100000</v>
      </c>
      <c r="O19" s="17"/>
      <c r="P19" s="17">
        <v>100000</v>
      </c>
    </row>
    <row r="20" spans="1:16" x14ac:dyDescent="0.25">
      <c r="A20" s="33"/>
      <c r="B20" s="3"/>
      <c r="C20" s="3"/>
      <c r="D20" s="11"/>
      <c r="E20" s="11"/>
      <c r="F20" s="11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s="5" customFormat="1" ht="15.75" thickBot="1" x14ac:dyDescent="0.3">
      <c r="A21" s="34"/>
      <c r="B21" s="37"/>
      <c r="C21" s="6" t="s">
        <v>28</v>
      </c>
      <c r="D21" s="12"/>
      <c r="E21" s="12"/>
      <c r="F21" s="12"/>
      <c r="G21" s="19">
        <f>SUM(G19)</f>
        <v>74150</v>
      </c>
      <c r="H21" s="19"/>
      <c r="I21" s="19"/>
      <c r="J21" s="19"/>
      <c r="K21" s="19">
        <f>K19</f>
        <v>74150</v>
      </c>
      <c r="L21" s="19"/>
      <c r="M21" s="19"/>
      <c r="N21" s="19">
        <v>100000</v>
      </c>
      <c r="O21" s="19"/>
      <c r="P21" s="19">
        <v>100000</v>
      </c>
    </row>
    <row r="22" spans="1:16" x14ac:dyDescent="0.25">
      <c r="A22" s="33"/>
      <c r="B22" s="3"/>
      <c r="C22" s="3"/>
      <c r="D22" s="11"/>
      <c r="E22" s="11"/>
      <c r="F22" s="11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33"/>
      <c r="B23" s="33"/>
      <c r="C23" s="1"/>
      <c r="D23" s="9"/>
      <c r="E23" s="9"/>
      <c r="F23" s="9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33"/>
      <c r="B24" s="33"/>
      <c r="C24" s="2" t="s">
        <v>29</v>
      </c>
      <c r="D24" s="9"/>
      <c r="E24" s="9"/>
      <c r="F24" s="9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33"/>
      <c r="B25" s="33"/>
      <c r="C25" s="2"/>
      <c r="D25" s="9"/>
      <c r="E25" s="9"/>
      <c r="F25" s="9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5">
      <c r="A26" s="33"/>
      <c r="B26" s="33"/>
      <c r="C26" s="2" t="s">
        <v>30</v>
      </c>
      <c r="D26" s="9"/>
      <c r="E26" s="9"/>
      <c r="F26" s="9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33"/>
      <c r="B27" s="33"/>
      <c r="C27" s="1"/>
      <c r="D27" s="9"/>
      <c r="E27" s="9"/>
      <c r="F27" s="9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33"/>
      <c r="B28" s="33"/>
      <c r="C28" s="1" t="s">
        <v>249</v>
      </c>
      <c r="D28" s="9"/>
      <c r="E28" s="9"/>
      <c r="F28" s="9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5">
      <c r="A29" s="33"/>
      <c r="B29" s="33"/>
      <c r="C29" s="1"/>
      <c r="D29" s="9"/>
      <c r="E29" s="9"/>
      <c r="F29" s="9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5">
      <c r="A30" s="33" t="s">
        <v>255</v>
      </c>
      <c r="B30" s="33"/>
      <c r="C30" s="1" t="s">
        <v>31</v>
      </c>
      <c r="D30" s="9">
        <v>33</v>
      </c>
      <c r="E30" s="9" t="s">
        <v>25</v>
      </c>
      <c r="F30" s="9" t="s">
        <v>26</v>
      </c>
      <c r="G30" s="16">
        <v>0</v>
      </c>
      <c r="H30" s="16"/>
      <c r="I30" s="16"/>
      <c r="J30" s="16"/>
      <c r="K30" s="16">
        <v>0</v>
      </c>
      <c r="L30" s="16" t="s">
        <v>27</v>
      </c>
      <c r="M30" s="16" t="s">
        <v>27</v>
      </c>
      <c r="N30" s="16">
        <v>200000</v>
      </c>
      <c r="O30" s="16" t="s">
        <v>27</v>
      </c>
      <c r="P30" s="16">
        <v>200000</v>
      </c>
    </row>
    <row r="31" spans="1:16" x14ac:dyDescent="0.25">
      <c r="A31" s="33"/>
      <c r="B31" s="33"/>
      <c r="C31" s="1"/>
      <c r="D31" s="9"/>
      <c r="E31" s="9"/>
      <c r="F31" s="9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5">
      <c r="A32" s="33"/>
      <c r="B32" s="33"/>
      <c r="C32" s="1"/>
      <c r="D32" s="9"/>
      <c r="E32" s="9"/>
      <c r="F32" s="9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5">
      <c r="A33" s="33"/>
      <c r="B33" s="33"/>
      <c r="C33" s="2" t="s">
        <v>32</v>
      </c>
      <c r="D33" s="9"/>
      <c r="E33" s="9"/>
      <c r="F33" s="9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5">
      <c r="A34" s="33"/>
      <c r="B34" s="33"/>
      <c r="C34" s="1"/>
      <c r="D34" s="9"/>
      <c r="E34" s="9"/>
      <c r="F34" s="9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5">
      <c r="A35" s="33" t="s">
        <v>256</v>
      </c>
      <c r="B35" s="33"/>
      <c r="C35" s="1" t="s">
        <v>33</v>
      </c>
      <c r="D35" s="9">
        <v>33</v>
      </c>
      <c r="E35" s="9" t="s">
        <v>25</v>
      </c>
      <c r="F35" s="9" t="s">
        <v>26</v>
      </c>
      <c r="G35" s="16"/>
      <c r="H35" s="16"/>
      <c r="I35" s="16"/>
      <c r="J35" s="16"/>
      <c r="K35" s="16"/>
      <c r="L35" s="16" t="s">
        <v>27</v>
      </c>
      <c r="M35" s="16" t="s">
        <v>27</v>
      </c>
      <c r="N35" s="16">
        <v>100000</v>
      </c>
      <c r="O35" s="16" t="s">
        <v>27</v>
      </c>
      <c r="P35" s="16">
        <v>100000</v>
      </c>
    </row>
    <row r="36" spans="1:16" x14ac:dyDescent="0.25">
      <c r="A36" s="33"/>
      <c r="B36" s="33"/>
      <c r="C36" s="1"/>
      <c r="D36" s="9"/>
      <c r="E36" s="9"/>
      <c r="F36" s="9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5">
      <c r="A37" s="33"/>
      <c r="B37" s="33"/>
      <c r="C37" s="1"/>
      <c r="D37" s="9"/>
      <c r="E37" s="9"/>
      <c r="F37" s="9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 thickBot="1" x14ac:dyDescent="0.3">
      <c r="A38" s="33"/>
      <c r="B38" s="36"/>
      <c r="C38" s="4" t="s">
        <v>250</v>
      </c>
      <c r="D38" s="10"/>
      <c r="E38" s="10"/>
      <c r="F38" s="10"/>
      <c r="G38" s="17"/>
      <c r="H38" s="17"/>
      <c r="I38" s="17"/>
      <c r="J38" s="17"/>
      <c r="K38" s="17"/>
      <c r="L38" s="17"/>
      <c r="M38" s="17"/>
      <c r="N38" s="17">
        <v>300000</v>
      </c>
      <c r="O38" s="17"/>
      <c r="P38" s="17">
        <v>300000</v>
      </c>
    </row>
    <row r="39" spans="1:16" x14ac:dyDescent="0.25">
      <c r="C39" s="43" t="s"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x14ac:dyDescent="0.25">
      <c r="C40" s="43" t="s">
        <v>347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5">
      <c r="C41" s="5"/>
      <c r="D41" s="7"/>
      <c r="E41" s="7"/>
      <c r="F41" s="7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x14ac:dyDescent="0.25">
      <c r="A42" s="33"/>
      <c r="B42" s="33"/>
      <c r="C42" s="2"/>
      <c r="D42" s="8"/>
      <c r="E42" s="8"/>
      <c r="F42" s="8"/>
      <c r="G42" s="42" t="s">
        <v>1</v>
      </c>
      <c r="H42" s="42"/>
      <c r="I42" s="42"/>
      <c r="J42" s="42"/>
      <c r="K42" s="42"/>
      <c r="L42" s="15"/>
      <c r="M42" s="15"/>
      <c r="N42" s="15"/>
      <c r="O42" s="15"/>
      <c r="P42" s="15"/>
    </row>
    <row r="43" spans="1:16" x14ac:dyDescent="0.25">
      <c r="A43" s="33"/>
      <c r="B43" s="33"/>
      <c r="C43" s="2" t="s">
        <v>2</v>
      </c>
      <c r="D43" s="8"/>
      <c r="E43" s="8"/>
      <c r="F43" s="8"/>
      <c r="G43" s="15" t="s">
        <v>3</v>
      </c>
      <c r="H43" s="15" t="s">
        <v>4</v>
      </c>
      <c r="I43" s="15" t="s">
        <v>5</v>
      </c>
      <c r="J43" s="15"/>
      <c r="K43" s="15" t="s">
        <v>6</v>
      </c>
      <c r="L43" s="15" t="s">
        <v>7</v>
      </c>
      <c r="M43" s="15" t="s">
        <v>7</v>
      </c>
      <c r="N43" s="15" t="s">
        <v>8</v>
      </c>
      <c r="O43" s="15" t="s">
        <v>7</v>
      </c>
      <c r="P43" s="15" t="s">
        <v>8</v>
      </c>
    </row>
    <row r="44" spans="1:16" x14ac:dyDescent="0.25">
      <c r="A44" s="33"/>
      <c r="B44" s="33"/>
      <c r="C44" s="2"/>
      <c r="D44" s="8"/>
      <c r="E44" s="8"/>
      <c r="F44" s="8"/>
      <c r="G44" s="15" t="s">
        <v>8</v>
      </c>
      <c r="H44" s="15" t="s">
        <v>9</v>
      </c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33"/>
      <c r="B45" s="33"/>
      <c r="C45" s="2" t="s">
        <v>10</v>
      </c>
      <c r="D45" s="8" t="s">
        <v>11</v>
      </c>
      <c r="E45" s="8" t="s">
        <v>12</v>
      </c>
      <c r="F45" s="8" t="s">
        <v>13</v>
      </c>
      <c r="G45" s="15" t="s">
        <v>14</v>
      </c>
      <c r="H45" s="15"/>
      <c r="I45" s="15" t="s">
        <v>15</v>
      </c>
      <c r="J45" s="15" t="s">
        <v>16</v>
      </c>
      <c r="K45" s="15" t="s">
        <v>17</v>
      </c>
      <c r="L45" s="15" t="s">
        <v>18</v>
      </c>
      <c r="M45" s="15" t="s">
        <v>18</v>
      </c>
      <c r="N45" s="15" t="s">
        <v>19</v>
      </c>
      <c r="O45" s="15" t="s">
        <v>18</v>
      </c>
      <c r="P45" s="15" t="s">
        <v>20</v>
      </c>
    </row>
    <row r="46" spans="1:16" x14ac:dyDescent="0.25">
      <c r="A46" s="33"/>
      <c r="B46" s="33"/>
      <c r="C46" s="2"/>
      <c r="D46" s="8"/>
      <c r="E46" s="8"/>
      <c r="F46" s="8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33"/>
      <c r="B47" s="33"/>
      <c r="C47" s="2" t="s">
        <v>34</v>
      </c>
      <c r="D47" s="9"/>
      <c r="E47" s="9"/>
      <c r="F47" s="9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5">
      <c r="A48" s="33"/>
      <c r="B48" s="33"/>
      <c r="C48" s="1"/>
      <c r="D48" s="9"/>
      <c r="E48" s="9"/>
      <c r="F48" s="9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5">
      <c r="A49" s="33"/>
      <c r="B49" s="33"/>
      <c r="C49" s="1" t="s">
        <v>251</v>
      </c>
      <c r="D49" s="9"/>
      <c r="E49" s="9"/>
      <c r="F49" s="9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5">
      <c r="A50" s="33"/>
      <c r="B50" s="33"/>
      <c r="C50" s="1"/>
      <c r="D50" s="9"/>
      <c r="E50" s="9"/>
      <c r="F50" s="9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5">
      <c r="A51" s="33"/>
      <c r="B51" s="33"/>
      <c r="C51" s="2" t="s">
        <v>23</v>
      </c>
      <c r="D51" s="9"/>
      <c r="E51" s="9"/>
      <c r="F51" s="9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5">
      <c r="A52" s="33"/>
      <c r="B52" s="33"/>
      <c r="C52" s="1"/>
      <c r="D52" s="9"/>
      <c r="E52" s="9"/>
      <c r="F52" s="9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33"/>
      <c r="B53" s="33"/>
      <c r="C53" s="1"/>
      <c r="D53" s="9"/>
      <c r="E53" s="9"/>
      <c r="F53" s="9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33" t="s">
        <v>257</v>
      </c>
      <c r="B54" s="33"/>
      <c r="C54" s="1" t="s">
        <v>35</v>
      </c>
      <c r="D54" s="9">
        <v>33</v>
      </c>
      <c r="E54" s="9" t="s">
        <v>25</v>
      </c>
      <c r="F54" s="9" t="s">
        <v>26</v>
      </c>
      <c r="G54" s="16"/>
      <c r="H54" s="16"/>
      <c r="I54" s="16"/>
      <c r="J54" s="16"/>
      <c r="K54" s="16"/>
      <c r="L54" s="16" t="s">
        <v>27</v>
      </c>
      <c r="M54" s="16" t="s">
        <v>27</v>
      </c>
      <c r="N54" s="16">
        <v>250000</v>
      </c>
      <c r="O54" s="16" t="s">
        <v>27</v>
      </c>
      <c r="P54" s="16">
        <v>250000</v>
      </c>
    </row>
    <row r="55" spans="1:16" x14ac:dyDescent="0.25">
      <c r="A55" s="33"/>
      <c r="B55" s="33"/>
      <c r="C55" s="1"/>
      <c r="D55" s="9"/>
      <c r="E55" s="9"/>
      <c r="F55" s="9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s="5" customFormat="1" ht="15.75" thickBot="1" x14ac:dyDescent="0.3">
      <c r="A56" s="34"/>
      <c r="B56" s="37"/>
      <c r="C56" s="4" t="s">
        <v>252</v>
      </c>
      <c r="D56" s="10"/>
      <c r="E56" s="10"/>
      <c r="F56" s="10"/>
      <c r="G56" s="17"/>
      <c r="H56" s="17"/>
      <c r="I56" s="17"/>
      <c r="J56" s="17"/>
      <c r="K56" s="17"/>
      <c r="L56" s="17"/>
      <c r="M56" s="17"/>
      <c r="N56" s="17">
        <v>250000</v>
      </c>
      <c r="O56" s="17"/>
      <c r="P56" s="17">
        <v>250000</v>
      </c>
    </row>
    <row r="57" spans="1:16" x14ac:dyDescent="0.25">
      <c r="A57" s="33"/>
      <c r="B57" s="3"/>
      <c r="C57" s="3"/>
      <c r="D57" s="11"/>
      <c r="E57" s="11"/>
      <c r="F57" s="11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5">
      <c r="A58" s="33"/>
      <c r="B58" s="33"/>
      <c r="C58" s="1"/>
      <c r="D58" s="9"/>
      <c r="E58" s="9"/>
      <c r="F58" s="9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25">
      <c r="A59" s="33"/>
      <c r="B59" s="33"/>
      <c r="C59" s="2" t="s">
        <v>36</v>
      </c>
      <c r="D59" s="9"/>
      <c r="E59" s="9"/>
      <c r="F59" s="9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25">
      <c r="A60" s="33"/>
      <c r="B60" s="33"/>
      <c r="C60" s="1"/>
      <c r="D60" s="9"/>
      <c r="E60" s="9"/>
      <c r="F60" s="9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25">
      <c r="A61" s="33"/>
      <c r="B61" s="33"/>
      <c r="C61" s="1"/>
      <c r="D61" s="9"/>
      <c r="E61" s="9"/>
      <c r="F61" s="9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25">
      <c r="A62" s="33"/>
      <c r="B62" s="33"/>
      <c r="C62" s="1" t="s">
        <v>37</v>
      </c>
      <c r="D62" s="9"/>
      <c r="E62" s="9"/>
      <c r="F62" s="9"/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25">
      <c r="A63" s="33"/>
      <c r="B63" s="33"/>
      <c r="C63" s="1"/>
      <c r="D63" s="9"/>
      <c r="E63" s="9"/>
      <c r="F63" s="9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 thickBot="1" x14ac:dyDescent="0.3">
      <c r="A64" s="33"/>
      <c r="B64" s="36"/>
      <c r="C64" s="4" t="s">
        <v>253</v>
      </c>
      <c r="D64" s="10"/>
      <c r="E64" s="10"/>
      <c r="F64" s="10"/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33"/>
      <c r="B65" s="3"/>
      <c r="C65" s="3"/>
      <c r="D65" s="11"/>
      <c r="E65" s="11"/>
      <c r="F65" s="11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s="5" customFormat="1" ht="15.75" thickBot="1" x14ac:dyDescent="0.3">
      <c r="A66" s="34"/>
      <c r="B66" s="37"/>
      <c r="C66" s="6" t="s">
        <v>38</v>
      </c>
      <c r="D66" s="12"/>
      <c r="E66" s="12"/>
      <c r="F66" s="12"/>
      <c r="G66" s="19"/>
      <c r="H66" s="19">
        <v>0</v>
      </c>
      <c r="I66" s="19">
        <v>0</v>
      </c>
      <c r="J66" s="19">
        <v>0</v>
      </c>
      <c r="K66" s="19"/>
      <c r="L66" s="19"/>
      <c r="M66" s="19"/>
      <c r="N66" s="19">
        <v>550000</v>
      </c>
      <c r="O66" s="19"/>
      <c r="P66" s="19">
        <v>550000</v>
      </c>
    </row>
    <row r="67" spans="1:16" x14ac:dyDescent="0.25">
      <c r="A67" s="33"/>
      <c r="B67" s="3"/>
      <c r="C67" s="3"/>
      <c r="D67" s="11"/>
      <c r="E67" s="11"/>
      <c r="F67" s="11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25">
      <c r="A68" s="33"/>
      <c r="B68" s="33"/>
      <c r="C68" s="2" t="s">
        <v>39</v>
      </c>
      <c r="D68" s="9"/>
      <c r="E68" s="9"/>
      <c r="F68" s="9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x14ac:dyDescent="0.25">
      <c r="A69" s="33"/>
      <c r="B69" s="33"/>
      <c r="C69" s="2"/>
      <c r="D69" s="9"/>
      <c r="E69" s="9"/>
      <c r="F69" s="9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x14ac:dyDescent="0.25">
      <c r="A70" s="33"/>
      <c r="B70" s="33"/>
      <c r="C70" s="2" t="s">
        <v>40</v>
      </c>
      <c r="D70" s="9"/>
      <c r="E70" s="9"/>
      <c r="F70" s="9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5">
      <c r="A71" s="33"/>
      <c r="B71" s="33"/>
      <c r="C71" s="1"/>
      <c r="D71" s="9"/>
      <c r="E71" s="9"/>
      <c r="F71" s="9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5">
      <c r="A72" s="33"/>
      <c r="B72" s="33"/>
      <c r="C72" s="1"/>
      <c r="D72" s="9"/>
      <c r="E72" s="9"/>
      <c r="F72" s="9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5">
      <c r="A73" s="33"/>
      <c r="B73" s="33"/>
      <c r="C73" s="1"/>
      <c r="D73" s="9"/>
      <c r="E73" s="9"/>
      <c r="F73" s="9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5">
      <c r="A74" s="33"/>
      <c r="B74" s="33"/>
      <c r="C74" s="2" t="s">
        <v>41</v>
      </c>
      <c r="D74" s="9"/>
      <c r="E74" s="9"/>
      <c r="F74" s="9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5">
      <c r="A75" s="33"/>
      <c r="B75" s="33"/>
      <c r="C75" s="1"/>
      <c r="D75" s="9"/>
      <c r="E75" s="9"/>
      <c r="F75" s="9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x14ac:dyDescent="0.25">
      <c r="A76" s="33"/>
      <c r="B76" s="33"/>
      <c r="C76" s="1" t="s">
        <v>42</v>
      </c>
      <c r="D76" s="9"/>
      <c r="E76" s="9"/>
      <c r="F76" s="9"/>
      <c r="G76" s="16">
        <v>0</v>
      </c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33"/>
      <c r="B77" s="33"/>
      <c r="C77" s="1"/>
      <c r="D77" s="9"/>
      <c r="E77" s="9"/>
      <c r="F77" s="9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s="5" customFormat="1" x14ac:dyDescent="0.25">
      <c r="A78" s="34"/>
      <c r="B78" s="34"/>
      <c r="C78" s="2" t="s">
        <v>43</v>
      </c>
      <c r="D78" s="8"/>
      <c r="E78" s="8"/>
      <c r="F78" s="8"/>
      <c r="G78" s="15">
        <v>0</v>
      </c>
      <c r="H78" s="15"/>
      <c r="I78" s="15">
        <v>0</v>
      </c>
      <c r="J78" s="15"/>
      <c r="K78" s="15">
        <v>0</v>
      </c>
      <c r="L78" s="15"/>
      <c r="M78" s="15"/>
      <c r="N78" s="15"/>
      <c r="O78" s="15"/>
      <c r="P78" s="15"/>
    </row>
    <row r="79" spans="1:16" x14ac:dyDescent="0.25">
      <c r="A79" s="33"/>
      <c r="B79" s="33"/>
      <c r="C79" s="1"/>
      <c r="D79" s="9"/>
      <c r="E79" s="9"/>
      <c r="F79" s="9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x14ac:dyDescent="0.25">
      <c r="A80" s="33"/>
      <c r="B80" s="33"/>
      <c r="C80" s="1"/>
      <c r="D80" s="9"/>
      <c r="E80" s="9"/>
      <c r="F80" s="9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5">
      <c r="A81" s="33"/>
      <c r="B81" s="33"/>
      <c r="C81" s="1"/>
      <c r="D81" s="9"/>
      <c r="E81" s="9"/>
      <c r="F81" s="9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5">
      <c r="A82" s="33"/>
      <c r="B82" s="33"/>
      <c r="C82" s="2" t="s">
        <v>44</v>
      </c>
      <c r="D82" s="9"/>
      <c r="E82" s="9"/>
      <c r="F82" s="9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5">
      <c r="A83" s="33"/>
      <c r="B83" s="33"/>
      <c r="C83" s="1"/>
      <c r="D83" s="9"/>
      <c r="E83" s="9"/>
      <c r="F83" s="9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5">
      <c r="A84" s="33"/>
      <c r="B84" s="33"/>
      <c r="C84" s="1"/>
      <c r="D84" s="9"/>
      <c r="E84" s="9"/>
      <c r="F84" s="9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x14ac:dyDescent="0.25">
      <c r="A85" s="33" t="s">
        <v>260</v>
      </c>
      <c r="B85" s="33" t="s">
        <v>338</v>
      </c>
      <c r="C85" s="1" t="s">
        <v>339</v>
      </c>
      <c r="D85" s="9">
        <v>33</v>
      </c>
      <c r="E85" s="9" t="s">
        <v>25</v>
      </c>
      <c r="F85" s="9" t="s">
        <v>26</v>
      </c>
      <c r="G85" s="16">
        <v>2590253</v>
      </c>
      <c r="H85" s="16"/>
      <c r="I85" s="16"/>
      <c r="J85" s="16">
        <v>2590253</v>
      </c>
      <c r="K85" s="16"/>
      <c r="L85" s="16" t="s">
        <v>45</v>
      </c>
      <c r="M85" s="16"/>
      <c r="N85" s="16"/>
      <c r="O85" s="16"/>
      <c r="P85" s="16"/>
    </row>
    <row r="86" spans="1:16" x14ac:dyDescent="0.25">
      <c r="A86" s="33"/>
      <c r="B86" s="33"/>
      <c r="C86" s="1"/>
      <c r="D86" s="9"/>
      <c r="E86" s="9"/>
      <c r="F86" s="9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5">
      <c r="A87" s="33"/>
      <c r="B87" s="33"/>
      <c r="C87" s="1"/>
      <c r="D87" s="9"/>
      <c r="E87" s="9"/>
      <c r="F87" s="9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s="5" customFormat="1" ht="15.75" thickBot="1" x14ac:dyDescent="0.3">
      <c r="A88" s="34"/>
      <c r="B88" s="34"/>
      <c r="C88" s="2" t="s">
        <v>43</v>
      </c>
      <c r="D88" s="8"/>
      <c r="E88" s="10"/>
      <c r="F88" s="10"/>
      <c r="G88" s="17">
        <v>2590253</v>
      </c>
      <c r="H88" s="17"/>
      <c r="I88" s="17"/>
      <c r="J88" s="17">
        <v>2590253</v>
      </c>
      <c r="K88" s="17">
        <v>0</v>
      </c>
      <c r="L88" s="17"/>
      <c r="M88" s="17"/>
      <c r="N88" s="17">
        <v>0</v>
      </c>
      <c r="O88" s="17"/>
      <c r="P88" s="17">
        <v>0</v>
      </c>
    </row>
    <row r="89" spans="1:16" x14ac:dyDescent="0.25">
      <c r="A89" s="33"/>
      <c r="B89" s="33"/>
      <c r="C89" s="1"/>
      <c r="D89" s="9"/>
      <c r="E89" s="11"/>
      <c r="F89" s="11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x14ac:dyDescent="0.25">
      <c r="A90" s="33"/>
      <c r="B90" s="33"/>
      <c r="C90" s="2" t="s">
        <v>46</v>
      </c>
      <c r="D90" s="9"/>
      <c r="E90" s="9"/>
      <c r="F90" s="9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x14ac:dyDescent="0.25">
      <c r="A91" s="33"/>
      <c r="B91" s="33"/>
      <c r="C91" s="1"/>
      <c r="D91" s="9"/>
      <c r="E91" s="9"/>
      <c r="F91" s="9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25">
      <c r="A92" s="33" t="s">
        <v>258</v>
      </c>
      <c r="B92" s="44" t="s">
        <v>338</v>
      </c>
      <c r="C92" s="1" t="s">
        <v>340</v>
      </c>
      <c r="D92" s="9">
        <v>12</v>
      </c>
      <c r="E92" s="9" t="s">
        <v>47</v>
      </c>
      <c r="F92" s="9" t="s">
        <v>48</v>
      </c>
      <c r="G92" s="16">
        <v>6000000</v>
      </c>
      <c r="H92" s="16"/>
      <c r="I92" s="16"/>
      <c r="J92" s="16">
        <v>6000000</v>
      </c>
      <c r="K92" s="16"/>
      <c r="L92" s="16" t="s">
        <v>45</v>
      </c>
      <c r="M92" s="16"/>
      <c r="N92" s="16"/>
      <c r="O92" s="16"/>
      <c r="P92" s="16"/>
    </row>
    <row r="93" spans="1:16" x14ac:dyDescent="0.25">
      <c r="A93" s="33" t="s">
        <v>259</v>
      </c>
      <c r="B93" s="45"/>
      <c r="C93" s="1" t="s">
        <v>341</v>
      </c>
      <c r="D93" s="9">
        <v>3</v>
      </c>
      <c r="E93" s="9" t="s">
        <v>49</v>
      </c>
      <c r="F93" s="9" t="s">
        <v>50</v>
      </c>
      <c r="G93" s="16">
        <v>6000000</v>
      </c>
      <c r="H93" s="16"/>
      <c r="I93" s="16"/>
      <c r="J93" s="16">
        <v>6000000</v>
      </c>
      <c r="K93" s="16"/>
      <c r="L93" s="16" t="s">
        <v>45</v>
      </c>
      <c r="M93" s="16"/>
      <c r="N93" s="16"/>
      <c r="O93" s="16"/>
      <c r="P93" s="16"/>
    </row>
    <row r="94" spans="1:16" x14ac:dyDescent="0.25">
      <c r="A94" s="33" t="s">
        <v>288</v>
      </c>
      <c r="B94" s="46"/>
      <c r="C94" s="1" t="s">
        <v>51</v>
      </c>
      <c r="D94" s="9">
        <v>17</v>
      </c>
      <c r="E94" s="9" t="s">
        <v>52</v>
      </c>
      <c r="F94" s="9" t="s">
        <v>223</v>
      </c>
      <c r="G94" s="16"/>
      <c r="H94" s="16"/>
      <c r="I94" s="16"/>
      <c r="J94" s="16"/>
      <c r="K94" s="16"/>
      <c r="L94" s="16"/>
      <c r="M94" s="16"/>
      <c r="N94" s="16"/>
      <c r="O94" s="16" t="s">
        <v>45</v>
      </c>
      <c r="P94" s="16">
        <v>8000000</v>
      </c>
    </row>
    <row r="95" spans="1:16" x14ac:dyDescent="0.25">
      <c r="A95" s="33"/>
      <c r="B95" s="33"/>
      <c r="C95" s="1"/>
      <c r="D95" s="9"/>
      <c r="E95" s="9"/>
      <c r="F95" s="9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s="5" customFormat="1" ht="15.75" thickBot="1" x14ac:dyDescent="0.3">
      <c r="A96" s="34"/>
      <c r="B96" s="37"/>
      <c r="C96" s="4" t="s">
        <v>43</v>
      </c>
      <c r="D96" s="10"/>
      <c r="E96" s="10"/>
      <c r="F96" s="10"/>
      <c r="G96" s="17">
        <v>12000000</v>
      </c>
      <c r="H96" s="17"/>
      <c r="I96" s="17">
        <v>0</v>
      </c>
      <c r="J96" s="17">
        <v>12000000</v>
      </c>
      <c r="K96" s="17">
        <v>0</v>
      </c>
      <c r="L96" s="17"/>
      <c r="M96" s="17"/>
      <c r="N96" s="17">
        <v>0</v>
      </c>
      <c r="O96" s="17"/>
      <c r="P96" s="17">
        <v>8000000</v>
      </c>
    </row>
    <row r="97" spans="1:16" x14ac:dyDescent="0.25">
      <c r="A97" s="33"/>
      <c r="B97" s="3"/>
      <c r="C97" s="3"/>
      <c r="D97" s="11"/>
      <c r="E97" s="11"/>
      <c r="F97" s="11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x14ac:dyDescent="0.25">
      <c r="A98" s="33"/>
      <c r="B98" s="33"/>
      <c r="C98" s="1"/>
      <c r="D98" s="9"/>
      <c r="E98" s="9"/>
      <c r="F98" s="9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x14ac:dyDescent="0.25">
      <c r="A99" s="33"/>
      <c r="B99" s="33"/>
      <c r="C99" s="2" t="s">
        <v>23</v>
      </c>
      <c r="D99" s="9"/>
      <c r="E99" s="9"/>
      <c r="F99" s="9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x14ac:dyDescent="0.25">
      <c r="A100" s="33"/>
      <c r="B100" s="33"/>
      <c r="C100" s="1"/>
      <c r="D100" s="9"/>
      <c r="E100" s="9"/>
      <c r="F100" s="9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x14ac:dyDescent="0.25">
      <c r="A101" s="33"/>
      <c r="B101" s="33"/>
      <c r="C101" s="1" t="s">
        <v>53</v>
      </c>
      <c r="D101" s="9"/>
      <c r="E101" s="9"/>
      <c r="F101" s="9"/>
      <c r="G101" s="16"/>
      <c r="H101" s="16"/>
      <c r="I101" s="16">
        <v>0</v>
      </c>
      <c r="J101" s="16"/>
      <c r="K101" s="16"/>
      <c r="L101" s="16"/>
      <c r="M101" s="16"/>
      <c r="N101" s="16"/>
      <c r="O101" s="16"/>
      <c r="P101" s="16"/>
    </row>
    <row r="102" spans="1:16" x14ac:dyDescent="0.25">
      <c r="A102" s="33"/>
      <c r="B102" s="33"/>
      <c r="C102" s="1"/>
      <c r="D102" s="9"/>
      <c r="E102" s="9"/>
      <c r="F102" s="9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x14ac:dyDescent="0.25">
      <c r="A103" s="33"/>
      <c r="B103" s="33"/>
      <c r="C103" s="1"/>
      <c r="D103" s="9"/>
      <c r="E103" s="9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x14ac:dyDescent="0.25">
      <c r="A104" s="33"/>
      <c r="B104" s="33"/>
      <c r="C104" s="1"/>
      <c r="D104" s="9"/>
      <c r="E104" s="9"/>
      <c r="F104" s="9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s="5" customFormat="1" ht="15.75" thickBot="1" x14ac:dyDescent="0.3">
      <c r="A105" s="34"/>
      <c r="B105" s="37"/>
      <c r="C105" s="4" t="s">
        <v>54</v>
      </c>
      <c r="D105" s="10"/>
      <c r="E105" s="10"/>
      <c r="F105" s="10"/>
      <c r="G105" s="17">
        <v>14590253</v>
      </c>
      <c r="H105" s="17"/>
      <c r="I105" s="17">
        <v>0</v>
      </c>
      <c r="J105" s="17">
        <v>14590253</v>
      </c>
      <c r="K105" s="17">
        <v>0</v>
      </c>
      <c r="L105" s="17"/>
      <c r="M105" s="17"/>
      <c r="N105" s="17">
        <v>0</v>
      </c>
      <c r="O105" s="17"/>
      <c r="P105" s="17">
        <v>8000000</v>
      </c>
    </row>
    <row r="106" spans="1:16" x14ac:dyDescent="0.25">
      <c r="C106" s="43" t="s">
        <v>0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x14ac:dyDescent="0.25">
      <c r="C107" s="43" t="s">
        <v>346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x14ac:dyDescent="0.25">
      <c r="C108" s="5"/>
      <c r="D108" s="7"/>
      <c r="E108" s="7"/>
      <c r="F108" s="7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5">
      <c r="A109" s="33"/>
      <c r="B109" s="33"/>
      <c r="C109" s="2"/>
      <c r="D109" s="8"/>
      <c r="E109" s="8"/>
      <c r="F109" s="8"/>
      <c r="G109" s="42" t="s">
        <v>1</v>
      </c>
      <c r="H109" s="42"/>
      <c r="I109" s="42"/>
      <c r="J109" s="42"/>
      <c r="K109" s="42"/>
      <c r="L109" s="15"/>
      <c r="M109" s="15"/>
      <c r="N109" s="15"/>
      <c r="O109" s="15"/>
      <c r="P109" s="15"/>
    </row>
    <row r="110" spans="1:16" x14ac:dyDescent="0.25">
      <c r="A110" s="33"/>
      <c r="B110" s="33"/>
      <c r="C110" s="2" t="s">
        <v>2</v>
      </c>
      <c r="D110" s="8"/>
      <c r="E110" s="8"/>
      <c r="F110" s="8"/>
      <c r="G110" s="15" t="s">
        <v>3</v>
      </c>
      <c r="H110" s="15" t="s">
        <v>4</v>
      </c>
      <c r="I110" s="15" t="s">
        <v>5</v>
      </c>
      <c r="J110" s="15"/>
      <c r="K110" s="15" t="s">
        <v>6</v>
      </c>
      <c r="L110" s="15" t="s">
        <v>7</v>
      </c>
      <c r="M110" s="15" t="s">
        <v>7</v>
      </c>
      <c r="N110" s="15" t="s">
        <v>8</v>
      </c>
      <c r="O110" s="15" t="s">
        <v>7</v>
      </c>
      <c r="P110" s="15" t="s">
        <v>8</v>
      </c>
    </row>
    <row r="111" spans="1:16" x14ac:dyDescent="0.25">
      <c r="A111" s="33"/>
      <c r="B111" s="33"/>
      <c r="C111" s="2"/>
      <c r="D111" s="8"/>
      <c r="E111" s="8"/>
      <c r="F111" s="8"/>
      <c r="G111" s="15" t="s">
        <v>8</v>
      </c>
      <c r="H111" s="15" t="s">
        <v>9</v>
      </c>
      <c r="I111" s="15"/>
      <c r="J111" s="15"/>
      <c r="K111" s="15"/>
      <c r="L111" s="15"/>
      <c r="M111" s="15"/>
      <c r="N111" s="15"/>
      <c r="O111" s="15"/>
      <c r="P111" s="15"/>
    </row>
    <row r="112" spans="1:16" x14ac:dyDescent="0.25">
      <c r="A112" s="33"/>
      <c r="B112" s="33"/>
      <c r="C112" s="2" t="s">
        <v>10</v>
      </c>
      <c r="D112" s="8" t="s">
        <v>11</v>
      </c>
      <c r="E112" s="8" t="s">
        <v>12</v>
      </c>
      <c r="F112" s="8" t="s">
        <v>13</v>
      </c>
      <c r="G112" s="15" t="s">
        <v>14</v>
      </c>
      <c r="H112" s="15"/>
      <c r="I112" s="15" t="s">
        <v>15</v>
      </c>
      <c r="J112" s="15" t="s">
        <v>16</v>
      </c>
      <c r="K112" s="15" t="s">
        <v>17</v>
      </c>
      <c r="L112" s="15" t="s">
        <v>18</v>
      </c>
      <c r="M112" s="15" t="s">
        <v>18</v>
      </c>
      <c r="N112" s="15" t="s">
        <v>19</v>
      </c>
      <c r="O112" s="15" t="s">
        <v>18</v>
      </c>
      <c r="P112" s="15" t="s">
        <v>20</v>
      </c>
    </row>
    <row r="113" spans="1:16" x14ac:dyDescent="0.25">
      <c r="A113" s="33"/>
      <c r="B113" s="33"/>
      <c r="C113" s="2" t="s">
        <v>55</v>
      </c>
      <c r="D113" s="9"/>
      <c r="E113" s="9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x14ac:dyDescent="0.25">
      <c r="A114" s="33"/>
      <c r="B114" s="33"/>
      <c r="C114" s="2"/>
      <c r="D114" s="9"/>
      <c r="E114" s="9"/>
      <c r="F114" s="9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x14ac:dyDescent="0.25">
      <c r="A115" s="33"/>
      <c r="B115" s="33"/>
      <c r="C115" s="2" t="s">
        <v>56</v>
      </c>
      <c r="D115" s="9"/>
      <c r="E115" s="9"/>
      <c r="F115" s="9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x14ac:dyDescent="0.25">
      <c r="A116" s="33"/>
      <c r="B116" s="33"/>
      <c r="C116" s="1"/>
      <c r="D116" s="9"/>
      <c r="E116" s="9"/>
      <c r="F116" s="9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x14ac:dyDescent="0.25">
      <c r="A117" s="33"/>
      <c r="B117" s="33"/>
      <c r="C117" s="2" t="s">
        <v>57</v>
      </c>
      <c r="D117" s="9"/>
      <c r="E117" s="9"/>
      <c r="F117" s="9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x14ac:dyDescent="0.25">
      <c r="A118" s="33"/>
      <c r="B118" s="33"/>
      <c r="C118" s="1"/>
      <c r="D118" s="9"/>
      <c r="E118" s="9"/>
      <c r="F118" s="9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x14ac:dyDescent="0.25">
      <c r="A119" s="33" t="s">
        <v>261</v>
      </c>
      <c r="B119" s="33"/>
      <c r="C119" s="1" t="s">
        <v>58</v>
      </c>
      <c r="D119" s="9">
        <v>33</v>
      </c>
      <c r="E119" s="9" t="s">
        <v>25</v>
      </c>
      <c r="F119" s="9" t="s">
        <v>26</v>
      </c>
      <c r="G119" s="16"/>
      <c r="H119" s="16"/>
      <c r="I119" s="16"/>
      <c r="J119" s="16"/>
      <c r="K119" s="16"/>
      <c r="L119" s="16" t="s">
        <v>27</v>
      </c>
      <c r="M119" s="16" t="s">
        <v>27</v>
      </c>
      <c r="N119" s="16">
        <v>200000</v>
      </c>
      <c r="O119" s="16" t="s">
        <v>27</v>
      </c>
      <c r="P119" s="16">
        <v>200000</v>
      </c>
    </row>
    <row r="120" spans="1:16" x14ac:dyDescent="0.25">
      <c r="A120" s="33"/>
      <c r="B120" s="33"/>
      <c r="C120" s="1"/>
      <c r="D120" s="9"/>
      <c r="E120" s="9"/>
      <c r="F120" s="9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x14ac:dyDescent="0.25">
      <c r="A121" s="33"/>
      <c r="B121" s="33"/>
      <c r="C121" s="1"/>
      <c r="D121" s="9"/>
      <c r="E121" s="9"/>
      <c r="F121" s="9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x14ac:dyDescent="0.25">
      <c r="A122" s="33"/>
      <c r="B122" s="33"/>
      <c r="C122" s="2" t="s">
        <v>60</v>
      </c>
      <c r="D122" s="9"/>
      <c r="E122" s="9"/>
      <c r="F122" s="9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x14ac:dyDescent="0.25">
      <c r="A123" s="33"/>
      <c r="B123" s="33"/>
      <c r="C123" s="1"/>
      <c r="D123" s="9"/>
      <c r="E123" s="9"/>
      <c r="F123" s="9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x14ac:dyDescent="0.25">
      <c r="A124" s="33"/>
      <c r="B124" s="33"/>
      <c r="C124" s="1"/>
      <c r="D124" s="9"/>
      <c r="E124" s="9"/>
      <c r="F124" s="9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x14ac:dyDescent="0.25">
      <c r="A125" s="33"/>
      <c r="B125" s="33"/>
      <c r="C125" s="1"/>
      <c r="D125" s="9"/>
      <c r="E125" s="9"/>
      <c r="F125" s="9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x14ac:dyDescent="0.25">
      <c r="A126" s="33" t="s">
        <v>289</v>
      </c>
      <c r="B126" s="33" t="s">
        <v>342</v>
      </c>
      <c r="C126" s="1" t="s">
        <v>61</v>
      </c>
      <c r="D126" s="9">
        <v>33</v>
      </c>
      <c r="E126" s="9" t="s">
        <v>25</v>
      </c>
      <c r="F126" s="9" t="s">
        <v>26</v>
      </c>
      <c r="G126" s="16"/>
      <c r="H126" s="16"/>
      <c r="I126" s="16"/>
      <c r="J126" s="16"/>
      <c r="K126" s="16"/>
      <c r="L126" s="16"/>
      <c r="M126" s="16" t="s">
        <v>45</v>
      </c>
      <c r="N126" s="16">
        <v>9864475</v>
      </c>
      <c r="O126" s="16"/>
      <c r="P126" s="16"/>
    </row>
    <row r="127" spans="1:16" x14ac:dyDescent="0.25">
      <c r="A127" s="33"/>
      <c r="B127" s="33"/>
      <c r="C127" s="1"/>
      <c r="D127" s="9"/>
      <c r="E127" s="9"/>
      <c r="F127" s="9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x14ac:dyDescent="0.25">
      <c r="A128" s="33"/>
      <c r="B128" s="33"/>
      <c r="C128" s="1"/>
      <c r="D128" s="9"/>
      <c r="E128" s="9"/>
      <c r="F128" s="9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s="5" customFormat="1" ht="15.75" thickBot="1" x14ac:dyDescent="0.3">
      <c r="A129" s="34"/>
      <c r="B129" s="37"/>
      <c r="C129" s="4" t="s">
        <v>62</v>
      </c>
      <c r="D129" s="10"/>
      <c r="E129" s="10"/>
      <c r="F129" s="10"/>
      <c r="G129" s="17"/>
      <c r="H129" s="17"/>
      <c r="I129" s="17">
        <v>0</v>
      </c>
      <c r="J129" s="17">
        <v>0</v>
      </c>
      <c r="K129" s="17"/>
      <c r="L129" s="17"/>
      <c r="M129" s="17"/>
      <c r="N129" s="17">
        <v>10064475</v>
      </c>
      <c r="O129" s="17"/>
      <c r="P129" s="17">
        <v>200000</v>
      </c>
    </row>
    <row r="130" spans="1:16" x14ac:dyDescent="0.25">
      <c r="A130" s="33"/>
      <c r="B130" s="3"/>
      <c r="C130" s="3"/>
      <c r="D130" s="11"/>
      <c r="E130" s="11"/>
      <c r="F130" s="11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x14ac:dyDescent="0.25">
      <c r="A131" s="33"/>
      <c r="B131" s="33"/>
      <c r="C131" s="2" t="s">
        <v>63</v>
      </c>
      <c r="D131" s="9"/>
      <c r="E131" s="9"/>
      <c r="F131" s="9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x14ac:dyDescent="0.25">
      <c r="A132" s="33"/>
      <c r="B132" s="33"/>
      <c r="C132" s="2"/>
      <c r="D132" s="9"/>
      <c r="E132" s="9"/>
      <c r="F132" s="9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x14ac:dyDescent="0.25">
      <c r="A133" s="33"/>
      <c r="B133" s="33"/>
      <c r="C133" s="2" t="s">
        <v>64</v>
      </c>
      <c r="D133" s="9"/>
      <c r="E133" s="9"/>
      <c r="F133" s="9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x14ac:dyDescent="0.25">
      <c r="A134" s="33"/>
      <c r="B134" s="33"/>
      <c r="C134" s="1"/>
      <c r="D134" s="9"/>
      <c r="E134" s="9"/>
      <c r="F134" s="9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30" x14ac:dyDescent="0.25">
      <c r="A135" s="33" t="s">
        <v>262</v>
      </c>
      <c r="B135" s="38" t="s">
        <v>344</v>
      </c>
      <c r="C135" s="1" t="s">
        <v>343</v>
      </c>
      <c r="D135" s="9">
        <v>19</v>
      </c>
      <c r="E135" s="9" t="s">
        <v>59</v>
      </c>
      <c r="F135" s="9" t="s">
        <v>26</v>
      </c>
      <c r="G135" s="16">
        <v>15796909</v>
      </c>
      <c r="H135" s="16"/>
      <c r="I135" s="16"/>
      <c r="J135" s="16">
        <v>15796909</v>
      </c>
      <c r="K135" s="16"/>
      <c r="L135" s="16" t="s">
        <v>45</v>
      </c>
      <c r="M135" s="16" t="s">
        <v>45</v>
      </c>
      <c r="N135" s="16">
        <v>20000000</v>
      </c>
      <c r="O135" s="16" t="s">
        <v>45</v>
      </c>
      <c r="P135" s="16">
        <v>19515202.16</v>
      </c>
    </row>
    <row r="136" spans="1:16" x14ac:dyDescent="0.25">
      <c r="A136" s="33"/>
      <c r="B136" s="33"/>
      <c r="C136" s="1"/>
      <c r="D136" s="9"/>
      <c r="E136" s="9"/>
      <c r="F136" s="9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s="5" customFormat="1" ht="15.75" thickBot="1" x14ac:dyDescent="0.3">
      <c r="A137" s="34"/>
      <c r="B137" s="37"/>
      <c r="C137" s="4" t="s">
        <v>65</v>
      </c>
      <c r="D137" s="10"/>
      <c r="E137" s="10"/>
      <c r="F137" s="10"/>
      <c r="G137" s="17">
        <v>15796909</v>
      </c>
      <c r="H137" s="17"/>
      <c r="I137" s="17">
        <v>0</v>
      </c>
      <c r="J137" s="17">
        <v>15796909</v>
      </c>
      <c r="K137" s="17">
        <v>0</v>
      </c>
      <c r="L137" s="17"/>
      <c r="M137" s="17"/>
      <c r="N137" s="17">
        <v>20000000</v>
      </c>
      <c r="O137" s="17"/>
      <c r="P137" s="17">
        <v>19515202.16</v>
      </c>
    </row>
    <row r="138" spans="1:16" x14ac:dyDescent="0.25">
      <c r="A138" s="33"/>
      <c r="B138" s="3"/>
      <c r="C138" s="3"/>
      <c r="D138" s="11"/>
      <c r="E138" s="11"/>
      <c r="F138" s="11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x14ac:dyDescent="0.25">
      <c r="A139" s="33"/>
      <c r="B139" s="33"/>
      <c r="C139" s="2" t="s">
        <v>66</v>
      </c>
      <c r="D139" s="9"/>
      <c r="E139" s="9"/>
      <c r="F139" s="9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25">
      <c r="A140" s="33"/>
      <c r="B140" s="33"/>
      <c r="C140" s="2"/>
      <c r="D140" s="9"/>
      <c r="E140" s="9"/>
      <c r="F140" s="9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25">
      <c r="A141" s="33"/>
      <c r="B141" s="33"/>
      <c r="C141" s="2" t="s">
        <v>67</v>
      </c>
      <c r="D141" s="9"/>
      <c r="E141" s="9"/>
      <c r="F141" s="9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25">
      <c r="A142" s="33"/>
      <c r="B142" s="33"/>
      <c r="C142" s="1"/>
      <c r="D142" s="9"/>
      <c r="E142" s="9"/>
      <c r="F142" s="9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x14ac:dyDescent="0.25">
      <c r="A143" s="33"/>
      <c r="B143" s="33"/>
      <c r="C143" s="1"/>
      <c r="D143" s="9"/>
      <c r="E143" s="9"/>
      <c r="F143" s="9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x14ac:dyDescent="0.25">
      <c r="A144" s="33"/>
      <c r="B144" s="33"/>
      <c r="C144" s="1"/>
      <c r="D144" s="9"/>
      <c r="E144" s="9"/>
      <c r="F144" s="9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33"/>
      <c r="B145" s="33"/>
      <c r="C145" s="1"/>
      <c r="D145" s="9"/>
      <c r="E145" s="9"/>
      <c r="F145" s="9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s="5" customFormat="1" ht="15.75" thickBot="1" x14ac:dyDescent="0.3">
      <c r="A146" s="34"/>
      <c r="B146" s="37"/>
      <c r="C146" s="4" t="s">
        <v>70</v>
      </c>
      <c r="D146" s="10"/>
      <c r="E146" s="10"/>
      <c r="F146" s="10"/>
      <c r="G146" s="17">
        <v>0</v>
      </c>
      <c r="H146" s="17">
        <v>0</v>
      </c>
      <c r="I146" s="17"/>
      <c r="J146" s="17"/>
      <c r="K146" s="17">
        <v>0</v>
      </c>
      <c r="L146" s="17"/>
      <c r="M146" s="17"/>
      <c r="N146" s="17"/>
      <c r="O146" s="17"/>
      <c r="P146" s="17"/>
    </row>
    <row r="147" spans="1:16" x14ac:dyDescent="0.25">
      <c r="A147" s="33"/>
      <c r="B147" s="3"/>
      <c r="C147" s="3"/>
      <c r="D147" s="11"/>
      <c r="E147" s="11"/>
      <c r="F147" s="11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x14ac:dyDescent="0.25">
      <c r="A148" s="33"/>
      <c r="B148" s="33"/>
      <c r="C148" s="1"/>
      <c r="D148" s="9"/>
      <c r="E148" s="9"/>
      <c r="F148" s="9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33"/>
      <c r="B149" s="33"/>
      <c r="C149" s="1"/>
      <c r="D149" s="9"/>
      <c r="E149" s="9"/>
      <c r="F149" s="9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33"/>
      <c r="B150" s="33"/>
      <c r="C150" s="1"/>
      <c r="D150" s="9"/>
      <c r="E150" s="9"/>
      <c r="F150" s="9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s="5" customFormat="1" ht="15.75" thickBot="1" x14ac:dyDescent="0.3">
      <c r="A151" s="34"/>
      <c r="B151" s="37"/>
      <c r="C151" s="6" t="s">
        <v>71</v>
      </c>
      <c r="D151" s="12"/>
      <c r="E151" s="12"/>
      <c r="F151" s="12"/>
      <c r="G151" s="19">
        <v>30587162</v>
      </c>
      <c r="H151" s="19">
        <v>0</v>
      </c>
      <c r="I151" s="19">
        <v>0</v>
      </c>
      <c r="J151" s="19">
        <v>30387162</v>
      </c>
      <c r="K151" s="19">
        <v>200000</v>
      </c>
      <c r="L151" s="19"/>
      <c r="M151" s="19"/>
      <c r="N151" s="19">
        <v>30064475</v>
      </c>
      <c r="O151" s="19"/>
      <c r="P151" s="19">
        <v>27715202.16</v>
      </c>
    </row>
    <row r="152" spans="1:16" x14ac:dyDescent="0.25">
      <c r="C152" s="43" t="s">
        <v>0</v>
      </c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x14ac:dyDescent="0.25">
      <c r="C153" s="43" t="s">
        <v>346</v>
      </c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x14ac:dyDescent="0.25">
      <c r="C154" s="5"/>
      <c r="D154" s="7"/>
      <c r="E154" s="7"/>
      <c r="F154" s="7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1:16" x14ac:dyDescent="0.25">
      <c r="A155" s="33"/>
      <c r="B155" s="33"/>
      <c r="C155" s="2"/>
      <c r="D155" s="8"/>
      <c r="E155" s="8"/>
      <c r="F155" s="8"/>
      <c r="G155" s="42" t="s">
        <v>1</v>
      </c>
      <c r="H155" s="42"/>
      <c r="I155" s="42"/>
      <c r="J155" s="42"/>
      <c r="K155" s="42"/>
      <c r="L155" s="15"/>
      <c r="M155" s="15"/>
      <c r="N155" s="15"/>
      <c r="O155" s="15"/>
      <c r="P155" s="15"/>
    </row>
    <row r="156" spans="1:16" x14ac:dyDescent="0.25">
      <c r="A156" s="33"/>
      <c r="B156" s="33"/>
      <c r="C156" s="2" t="s">
        <v>2</v>
      </c>
      <c r="D156" s="8"/>
      <c r="E156" s="8"/>
      <c r="F156" s="8"/>
      <c r="G156" s="15" t="s">
        <v>3</v>
      </c>
      <c r="H156" s="15" t="s">
        <v>4</v>
      </c>
      <c r="I156" s="15" t="s">
        <v>5</v>
      </c>
      <c r="J156" s="15"/>
      <c r="K156" s="15" t="s">
        <v>6</v>
      </c>
      <c r="L156" s="15" t="s">
        <v>7</v>
      </c>
      <c r="M156" s="15" t="s">
        <v>7</v>
      </c>
      <c r="N156" s="15" t="s">
        <v>8</v>
      </c>
      <c r="O156" s="15" t="s">
        <v>7</v>
      </c>
      <c r="P156" s="15" t="s">
        <v>8</v>
      </c>
    </row>
    <row r="157" spans="1:16" x14ac:dyDescent="0.25">
      <c r="A157" s="33"/>
      <c r="B157" s="33"/>
      <c r="C157" s="2"/>
      <c r="D157" s="8"/>
      <c r="E157" s="8"/>
      <c r="F157" s="8"/>
      <c r="G157" s="15" t="s">
        <v>8</v>
      </c>
      <c r="H157" s="15" t="s">
        <v>9</v>
      </c>
      <c r="I157" s="15"/>
      <c r="J157" s="15"/>
      <c r="K157" s="15"/>
      <c r="L157" s="15"/>
      <c r="M157" s="15"/>
      <c r="N157" s="15"/>
      <c r="O157" s="15"/>
      <c r="P157" s="15"/>
    </row>
    <row r="158" spans="1:16" x14ac:dyDescent="0.25">
      <c r="A158" s="33"/>
      <c r="B158" s="33"/>
      <c r="C158" s="2" t="s">
        <v>10</v>
      </c>
      <c r="D158" s="8" t="s">
        <v>11</v>
      </c>
      <c r="E158" s="8" t="s">
        <v>12</v>
      </c>
      <c r="F158" s="8" t="s">
        <v>13</v>
      </c>
      <c r="G158" s="15" t="s">
        <v>14</v>
      </c>
      <c r="H158" s="15"/>
      <c r="I158" s="15" t="s">
        <v>15</v>
      </c>
      <c r="J158" s="15" t="s">
        <v>16</v>
      </c>
      <c r="K158" s="15" t="s">
        <v>17</v>
      </c>
      <c r="L158" s="15" t="s">
        <v>18</v>
      </c>
      <c r="M158" s="15" t="s">
        <v>18</v>
      </c>
      <c r="N158" s="15" t="s">
        <v>19</v>
      </c>
      <c r="O158" s="15" t="s">
        <v>18</v>
      </c>
      <c r="P158" s="15" t="s">
        <v>20</v>
      </c>
    </row>
    <row r="159" spans="1:16" x14ac:dyDescent="0.25">
      <c r="A159" s="33"/>
      <c r="B159" s="33"/>
      <c r="C159" s="1"/>
      <c r="D159" s="9"/>
      <c r="E159" s="9"/>
      <c r="F159" s="9"/>
      <c r="G159" s="16"/>
      <c r="H159" s="16"/>
      <c r="I159" s="16" t="s">
        <v>15</v>
      </c>
      <c r="J159" s="16" t="s">
        <v>16</v>
      </c>
      <c r="K159" s="16" t="s">
        <v>17</v>
      </c>
      <c r="L159" s="16"/>
      <c r="M159" s="16"/>
      <c r="N159" s="16"/>
      <c r="O159" s="16"/>
      <c r="P159" s="16"/>
    </row>
    <row r="160" spans="1:16" x14ac:dyDescent="0.25">
      <c r="A160" s="33"/>
      <c r="B160" s="33"/>
      <c r="C160" s="1"/>
      <c r="D160" s="9"/>
      <c r="E160" s="9"/>
      <c r="F160" s="9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33"/>
      <c r="B161" s="33"/>
      <c r="C161" s="2" t="s">
        <v>72</v>
      </c>
      <c r="D161" s="9"/>
      <c r="E161" s="9"/>
      <c r="F161" s="9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x14ac:dyDescent="0.25">
      <c r="A162" s="33"/>
      <c r="B162" s="33"/>
      <c r="C162" s="2"/>
      <c r="D162" s="9"/>
      <c r="E162" s="9"/>
      <c r="F162" s="9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x14ac:dyDescent="0.25">
      <c r="A163" s="33"/>
      <c r="B163" s="33"/>
      <c r="C163" s="2" t="s">
        <v>73</v>
      </c>
      <c r="D163" s="9"/>
      <c r="E163" s="9"/>
      <c r="F163" s="9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x14ac:dyDescent="0.25">
      <c r="A164" s="33"/>
      <c r="B164" s="33"/>
      <c r="C164" s="1"/>
      <c r="D164" s="9"/>
      <c r="E164" s="9"/>
      <c r="F164" s="9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x14ac:dyDescent="0.25">
      <c r="A165" s="33"/>
      <c r="B165" s="33"/>
      <c r="C165" s="2" t="s">
        <v>74</v>
      </c>
      <c r="D165" s="9"/>
      <c r="E165" s="9"/>
      <c r="F165" s="9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x14ac:dyDescent="0.25">
      <c r="A166" s="33"/>
      <c r="B166" s="33"/>
      <c r="C166" s="1"/>
      <c r="D166" s="9"/>
      <c r="E166" s="9"/>
      <c r="F166" s="9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x14ac:dyDescent="0.25">
      <c r="A167" s="33" t="s">
        <v>267</v>
      </c>
      <c r="B167" s="44" t="s">
        <v>338</v>
      </c>
      <c r="C167" s="1" t="s">
        <v>75</v>
      </c>
      <c r="D167" s="9">
        <v>1</v>
      </c>
      <c r="E167" s="9" t="s">
        <v>75</v>
      </c>
      <c r="F167" s="9" t="s">
        <v>76</v>
      </c>
      <c r="G167" s="16">
        <v>428571.43</v>
      </c>
      <c r="H167" s="16"/>
      <c r="I167" s="16"/>
      <c r="J167" s="16">
        <v>428571.43</v>
      </c>
      <c r="K167" s="16"/>
      <c r="L167" s="16" t="s">
        <v>45</v>
      </c>
      <c r="M167" s="16"/>
      <c r="N167" s="16"/>
      <c r="O167" s="16"/>
      <c r="P167" s="16"/>
    </row>
    <row r="168" spans="1:16" x14ac:dyDescent="0.25">
      <c r="A168" s="33" t="s">
        <v>268</v>
      </c>
      <c r="B168" s="45"/>
      <c r="C168" s="1" t="s">
        <v>77</v>
      </c>
      <c r="D168" s="9">
        <v>2</v>
      </c>
      <c r="E168" s="9" t="s">
        <v>77</v>
      </c>
      <c r="F168" s="9" t="s">
        <v>78</v>
      </c>
      <c r="G168" s="16">
        <v>428571.43</v>
      </c>
      <c r="H168" s="16"/>
      <c r="I168" s="16"/>
      <c r="J168" s="16">
        <v>428571.43</v>
      </c>
      <c r="K168" s="16"/>
      <c r="L168" s="16" t="s">
        <v>45</v>
      </c>
      <c r="M168" s="16"/>
      <c r="N168" s="16"/>
      <c r="O168" s="16"/>
      <c r="P168" s="16"/>
    </row>
    <row r="169" spans="1:16" x14ac:dyDescent="0.25">
      <c r="A169" s="33" t="s">
        <v>269</v>
      </c>
      <c r="B169" s="45"/>
      <c r="C169" s="1" t="s">
        <v>79</v>
      </c>
      <c r="D169" s="9">
        <v>6</v>
      </c>
      <c r="E169" s="9" t="s">
        <v>79</v>
      </c>
      <c r="F169" s="9" t="s">
        <v>80</v>
      </c>
      <c r="G169" s="16">
        <v>825711</v>
      </c>
      <c r="H169" s="16"/>
      <c r="I169" s="16"/>
      <c r="J169" s="16">
        <v>825711</v>
      </c>
      <c r="K169" s="16"/>
      <c r="L169" s="16" t="s">
        <v>45</v>
      </c>
      <c r="M169" s="16"/>
      <c r="N169" s="16"/>
      <c r="O169" s="16"/>
      <c r="P169" s="16"/>
    </row>
    <row r="170" spans="1:16" x14ac:dyDescent="0.25">
      <c r="A170" s="33" t="s">
        <v>270</v>
      </c>
      <c r="B170" s="45"/>
      <c r="C170" s="1" t="s">
        <v>81</v>
      </c>
      <c r="D170" s="9" t="s">
        <v>198</v>
      </c>
      <c r="E170" s="9" t="s">
        <v>81</v>
      </c>
      <c r="F170" s="9" t="s">
        <v>68</v>
      </c>
      <c r="G170" s="16">
        <v>428571.43</v>
      </c>
      <c r="H170" s="16"/>
      <c r="I170" s="16"/>
      <c r="J170" s="16">
        <v>428571.43</v>
      </c>
      <c r="K170" s="16"/>
      <c r="L170" s="16" t="s">
        <v>45</v>
      </c>
      <c r="M170" s="16"/>
      <c r="N170" s="16"/>
      <c r="O170" s="16"/>
      <c r="P170" s="16"/>
    </row>
    <row r="171" spans="1:16" x14ac:dyDescent="0.25">
      <c r="A171" s="33" t="s">
        <v>271</v>
      </c>
      <c r="B171" s="45"/>
      <c r="C171" s="1" t="s">
        <v>212</v>
      </c>
      <c r="D171" s="9">
        <v>17</v>
      </c>
      <c r="E171" s="9" t="s">
        <v>82</v>
      </c>
      <c r="F171" s="9" t="s">
        <v>69</v>
      </c>
      <c r="G171" s="16">
        <v>2999996</v>
      </c>
      <c r="H171" s="16"/>
      <c r="I171" s="16"/>
      <c r="J171" s="16">
        <f>428571+2571425</f>
        <v>2999996</v>
      </c>
      <c r="K171" s="16"/>
      <c r="L171" s="16" t="s">
        <v>45</v>
      </c>
      <c r="M171" s="16"/>
      <c r="N171" s="16"/>
      <c r="O171" s="16"/>
      <c r="P171" s="16"/>
    </row>
    <row r="172" spans="1:16" x14ac:dyDescent="0.25">
      <c r="A172" s="33" t="s">
        <v>270</v>
      </c>
      <c r="B172" s="45"/>
      <c r="C172" s="1" t="s">
        <v>81</v>
      </c>
      <c r="D172" s="9" t="s">
        <v>198</v>
      </c>
      <c r="E172" s="9" t="s">
        <v>81</v>
      </c>
      <c r="F172" s="9" t="s">
        <v>83</v>
      </c>
      <c r="G172" s="16">
        <v>2587877</v>
      </c>
      <c r="H172" s="16"/>
      <c r="I172" s="16"/>
      <c r="J172" s="16">
        <v>2587877</v>
      </c>
      <c r="K172" s="16"/>
      <c r="L172" s="16" t="s">
        <v>45</v>
      </c>
      <c r="M172" s="16"/>
      <c r="N172" s="16"/>
      <c r="O172" s="16"/>
      <c r="P172" s="16"/>
    </row>
    <row r="173" spans="1:16" s="41" customFormat="1" x14ac:dyDescent="0.25">
      <c r="A173" s="39" t="s">
        <v>272</v>
      </c>
      <c r="B173" s="45"/>
      <c r="C173" s="39" t="s">
        <v>84</v>
      </c>
      <c r="D173" s="31">
        <v>11</v>
      </c>
      <c r="E173" s="31" t="s">
        <v>84</v>
      </c>
      <c r="F173" s="31" t="s">
        <v>85</v>
      </c>
      <c r="G173" s="40">
        <v>1714284</v>
      </c>
      <c r="H173" s="40"/>
      <c r="I173" s="40"/>
      <c r="J173" s="40">
        <v>1714284</v>
      </c>
      <c r="K173" s="40"/>
      <c r="L173" s="40" t="s">
        <v>45</v>
      </c>
      <c r="M173" s="40"/>
      <c r="N173" s="40"/>
      <c r="O173" s="40"/>
      <c r="P173" s="40"/>
    </row>
    <row r="174" spans="1:16" s="41" customFormat="1" x14ac:dyDescent="0.25">
      <c r="A174" s="39" t="s">
        <v>278</v>
      </c>
      <c r="B174" s="45"/>
      <c r="C174" s="39" t="s">
        <v>209</v>
      </c>
      <c r="D174" s="31" t="s">
        <v>211</v>
      </c>
      <c r="E174" s="31" t="s">
        <v>210</v>
      </c>
      <c r="F174" s="31" t="s">
        <v>86</v>
      </c>
      <c r="G174" s="40">
        <v>2587877</v>
      </c>
      <c r="H174" s="40"/>
      <c r="I174" s="40"/>
      <c r="J174" s="40">
        <v>2587877</v>
      </c>
      <c r="K174" s="40"/>
      <c r="L174" s="40" t="s">
        <v>45</v>
      </c>
      <c r="M174" s="40"/>
      <c r="N174" s="40"/>
      <c r="O174" s="40"/>
      <c r="P174" s="40"/>
    </row>
    <row r="175" spans="1:16" s="41" customFormat="1" x14ac:dyDescent="0.25">
      <c r="A175" s="39" t="s">
        <v>273</v>
      </c>
      <c r="B175" s="45"/>
      <c r="C175" s="39" t="s">
        <v>87</v>
      </c>
      <c r="D175" s="31">
        <v>1</v>
      </c>
      <c r="E175" s="31" t="s">
        <v>87</v>
      </c>
      <c r="F175" s="31" t="s">
        <v>88</v>
      </c>
      <c r="G175" s="40">
        <v>1714284</v>
      </c>
      <c r="H175" s="40"/>
      <c r="I175" s="40"/>
      <c r="J175" s="40">
        <v>1714284</v>
      </c>
      <c r="K175" s="40"/>
      <c r="L175" s="40" t="s">
        <v>45</v>
      </c>
      <c r="M175" s="40"/>
      <c r="N175" s="40"/>
      <c r="O175" s="40"/>
      <c r="P175" s="40"/>
    </row>
    <row r="176" spans="1:16" s="41" customFormat="1" x14ac:dyDescent="0.25">
      <c r="A176" s="39" t="s">
        <v>274</v>
      </c>
      <c r="B176" s="45"/>
      <c r="C176" s="39" t="s">
        <v>89</v>
      </c>
      <c r="D176" s="31">
        <v>12</v>
      </c>
      <c r="E176" s="31" t="s">
        <v>89</v>
      </c>
      <c r="F176" s="31" t="s">
        <v>90</v>
      </c>
      <c r="G176" s="40">
        <v>1714284</v>
      </c>
      <c r="H176" s="40"/>
      <c r="I176" s="40"/>
      <c r="J176" s="40">
        <v>1714284</v>
      </c>
      <c r="K176" s="40"/>
      <c r="L176" s="40" t="s">
        <v>45</v>
      </c>
      <c r="M176" s="40"/>
      <c r="N176" s="40"/>
      <c r="O176" s="40"/>
      <c r="P176" s="40"/>
    </row>
    <row r="177" spans="1:16" s="41" customFormat="1" x14ac:dyDescent="0.25">
      <c r="A177" s="39" t="s">
        <v>275</v>
      </c>
      <c r="B177" s="45"/>
      <c r="C177" s="39" t="s">
        <v>91</v>
      </c>
      <c r="D177" s="31">
        <v>2</v>
      </c>
      <c r="E177" s="31" t="s">
        <v>91</v>
      </c>
      <c r="F177" s="31" t="s">
        <v>76</v>
      </c>
      <c r="G177" s="40">
        <v>2587877</v>
      </c>
      <c r="H177" s="40"/>
      <c r="I177" s="40"/>
      <c r="J177" s="40">
        <v>2587877</v>
      </c>
      <c r="K177" s="40"/>
      <c r="L177" s="40" t="s">
        <v>45</v>
      </c>
      <c r="M177" s="40"/>
      <c r="N177" s="40"/>
      <c r="O177" s="40"/>
      <c r="P177" s="40"/>
    </row>
    <row r="178" spans="1:16" x14ac:dyDescent="0.25">
      <c r="A178" s="33" t="s">
        <v>279</v>
      </c>
      <c r="B178" s="45"/>
      <c r="C178" s="1" t="s">
        <v>213</v>
      </c>
      <c r="D178" s="9">
        <v>34</v>
      </c>
      <c r="E178" s="1" t="s">
        <v>213</v>
      </c>
      <c r="F178" s="28" t="s">
        <v>138</v>
      </c>
      <c r="G178" s="29"/>
      <c r="H178" s="16"/>
      <c r="I178" s="16"/>
      <c r="J178" s="29"/>
      <c r="K178" s="16"/>
      <c r="L178" s="16"/>
      <c r="M178" s="16" t="s">
        <v>45</v>
      </c>
      <c r="N178" s="29">
        <v>1727796</v>
      </c>
      <c r="O178" s="16"/>
      <c r="P178" s="16"/>
    </row>
    <row r="179" spans="1:16" x14ac:dyDescent="0.25">
      <c r="A179" s="33" t="s">
        <v>280</v>
      </c>
      <c r="B179" s="45"/>
      <c r="C179" s="1" t="s">
        <v>214</v>
      </c>
      <c r="D179" s="9">
        <v>2</v>
      </c>
      <c r="E179" s="1" t="s">
        <v>214</v>
      </c>
      <c r="F179" s="31" t="s">
        <v>335</v>
      </c>
      <c r="G179" s="29"/>
      <c r="H179" s="16"/>
      <c r="I179" s="16"/>
      <c r="J179" s="29"/>
      <c r="K179" s="16"/>
      <c r="L179" s="16"/>
      <c r="M179" s="16" t="s">
        <v>45</v>
      </c>
      <c r="N179" s="29">
        <v>1295847</v>
      </c>
      <c r="O179" s="16"/>
      <c r="P179" s="16"/>
    </row>
    <row r="180" spans="1:16" x14ac:dyDescent="0.25">
      <c r="A180" s="33" t="s">
        <v>281</v>
      </c>
      <c r="B180" s="45"/>
      <c r="C180" s="1" t="s">
        <v>215</v>
      </c>
      <c r="D180" s="9">
        <v>2</v>
      </c>
      <c r="E180" s="1" t="s">
        <v>215</v>
      </c>
      <c r="F180" s="9" t="s">
        <v>136</v>
      </c>
      <c r="G180" s="29"/>
      <c r="H180" s="16"/>
      <c r="I180" s="16"/>
      <c r="J180" s="29"/>
      <c r="K180" s="16"/>
      <c r="L180" s="16"/>
      <c r="M180" s="16" t="s">
        <v>45</v>
      </c>
      <c r="N180" s="29">
        <v>1295847</v>
      </c>
      <c r="O180" s="16"/>
      <c r="P180" s="16"/>
    </row>
    <row r="181" spans="1:16" x14ac:dyDescent="0.25">
      <c r="A181" s="33" t="s">
        <v>277</v>
      </c>
      <c r="B181" s="45"/>
      <c r="C181" s="1" t="s">
        <v>166</v>
      </c>
      <c r="D181" s="9">
        <v>2</v>
      </c>
      <c r="E181" s="1" t="s">
        <v>166</v>
      </c>
      <c r="F181" s="32" t="s">
        <v>336</v>
      </c>
      <c r="G181" s="29"/>
      <c r="H181" s="16"/>
      <c r="I181" s="16"/>
      <c r="J181" s="29"/>
      <c r="K181" s="16"/>
      <c r="L181" s="16"/>
      <c r="M181" s="16" t="s">
        <v>45</v>
      </c>
      <c r="N181" s="29">
        <v>1727796</v>
      </c>
      <c r="O181" s="16"/>
      <c r="P181" s="16"/>
    </row>
    <row r="182" spans="1:16" x14ac:dyDescent="0.25">
      <c r="A182" s="33" t="s">
        <v>282</v>
      </c>
      <c r="B182" s="45"/>
      <c r="C182" s="1" t="s">
        <v>216</v>
      </c>
      <c r="D182" s="9">
        <v>2</v>
      </c>
      <c r="E182" s="1" t="s">
        <v>216</v>
      </c>
      <c r="F182" s="30" t="s">
        <v>246</v>
      </c>
      <c r="G182" s="29"/>
      <c r="H182" s="16"/>
      <c r="I182" s="16"/>
      <c r="J182" s="29"/>
      <c r="K182" s="16"/>
      <c r="L182" s="16"/>
      <c r="M182" s="16" t="s">
        <v>45</v>
      </c>
      <c r="N182" s="29">
        <v>1727796</v>
      </c>
      <c r="O182" s="16"/>
      <c r="P182" s="16"/>
    </row>
    <row r="183" spans="1:16" x14ac:dyDescent="0.25">
      <c r="A183" s="33" t="s">
        <v>283</v>
      </c>
      <c r="B183" s="45"/>
      <c r="C183" s="1" t="s">
        <v>217</v>
      </c>
      <c r="D183" s="9">
        <v>2</v>
      </c>
      <c r="E183" s="1" t="s">
        <v>217</v>
      </c>
      <c r="F183" s="9" t="s">
        <v>243</v>
      </c>
      <c r="G183" s="29"/>
      <c r="H183" s="16"/>
      <c r="I183" s="16"/>
      <c r="J183" s="29"/>
      <c r="K183" s="16"/>
      <c r="L183" s="16"/>
      <c r="M183" s="16" t="s">
        <v>45</v>
      </c>
      <c r="N183" s="29">
        <v>863898</v>
      </c>
      <c r="O183" s="16"/>
      <c r="P183" s="16"/>
    </row>
    <row r="184" spans="1:16" x14ac:dyDescent="0.25">
      <c r="A184" s="33" t="s">
        <v>284</v>
      </c>
      <c r="B184" s="45"/>
      <c r="C184" s="1" t="s">
        <v>218</v>
      </c>
      <c r="D184" s="9">
        <v>25</v>
      </c>
      <c r="E184" s="1" t="s">
        <v>218</v>
      </c>
      <c r="F184" s="9" t="s">
        <v>244</v>
      </c>
      <c r="G184" s="16"/>
      <c r="H184" s="16"/>
      <c r="I184" s="16"/>
      <c r="J184" s="16"/>
      <c r="K184" s="16"/>
      <c r="L184" s="16"/>
      <c r="M184" s="16"/>
      <c r="N184" s="16"/>
      <c r="O184" s="16" t="s">
        <v>45</v>
      </c>
      <c r="P184" s="16">
        <v>1674316</v>
      </c>
    </row>
    <row r="185" spans="1:16" x14ac:dyDescent="0.25">
      <c r="A185" s="33" t="s">
        <v>285</v>
      </c>
      <c r="B185" s="45"/>
      <c r="C185" s="1" t="s">
        <v>219</v>
      </c>
      <c r="D185" s="9">
        <v>19</v>
      </c>
      <c r="E185" s="1" t="s">
        <v>219</v>
      </c>
      <c r="F185" s="9" t="s">
        <v>151</v>
      </c>
      <c r="G185" s="16"/>
      <c r="H185" s="16"/>
      <c r="I185" s="16"/>
      <c r="J185" s="16"/>
      <c r="K185" s="16"/>
      <c r="L185" s="16"/>
      <c r="M185" s="16"/>
      <c r="N185" s="16"/>
      <c r="O185" s="16" t="s">
        <v>45</v>
      </c>
      <c r="P185" s="16">
        <v>1674316</v>
      </c>
    </row>
    <row r="186" spans="1:16" x14ac:dyDescent="0.25">
      <c r="A186" s="33" t="s">
        <v>286</v>
      </c>
      <c r="B186" s="45"/>
      <c r="C186" s="1" t="s">
        <v>220</v>
      </c>
      <c r="D186" s="9">
        <v>2</v>
      </c>
      <c r="E186" s="1" t="s">
        <v>220</v>
      </c>
      <c r="F186" s="9" t="s">
        <v>83</v>
      </c>
      <c r="G186" s="16"/>
      <c r="H186" s="16"/>
      <c r="I186" s="16"/>
      <c r="J186" s="16"/>
      <c r="K186" s="16"/>
      <c r="L186" s="16"/>
      <c r="M186" s="16"/>
      <c r="N186" s="16"/>
      <c r="O186" s="16" t="s">
        <v>45</v>
      </c>
      <c r="P186" s="16">
        <v>837158</v>
      </c>
    </row>
    <row r="187" spans="1:16" x14ac:dyDescent="0.25">
      <c r="A187" s="33" t="s">
        <v>276</v>
      </c>
      <c r="B187" s="45"/>
      <c r="C187" s="1" t="s">
        <v>221</v>
      </c>
      <c r="D187" s="9">
        <v>3</v>
      </c>
      <c r="E187" s="1" t="s">
        <v>221</v>
      </c>
      <c r="F187" s="35" t="s">
        <v>337</v>
      </c>
      <c r="G187" s="16"/>
      <c r="H187" s="16"/>
      <c r="I187" s="16"/>
      <c r="J187" s="16"/>
      <c r="K187" s="16"/>
      <c r="L187" s="16"/>
      <c r="M187" s="16"/>
      <c r="N187" s="16"/>
      <c r="O187" s="16" t="s">
        <v>45</v>
      </c>
      <c r="P187" s="16">
        <v>837158</v>
      </c>
    </row>
    <row r="188" spans="1:16" x14ac:dyDescent="0.25">
      <c r="A188" s="33" t="s">
        <v>278</v>
      </c>
      <c r="B188" s="45"/>
      <c r="C188" s="1" t="s">
        <v>209</v>
      </c>
      <c r="D188" s="9" t="s">
        <v>211</v>
      </c>
      <c r="E188" s="9" t="s">
        <v>210</v>
      </c>
      <c r="F188" s="9" t="s">
        <v>86</v>
      </c>
      <c r="G188" s="16"/>
      <c r="H188" s="16"/>
      <c r="I188" s="16"/>
      <c r="J188" s="16"/>
      <c r="K188" s="16"/>
      <c r="L188" s="16"/>
      <c r="M188" s="16"/>
      <c r="N188" s="16"/>
      <c r="O188" s="16" t="s">
        <v>45</v>
      </c>
      <c r="P188" s="16">
        <v>6278685</v>
      </c>
    </row>
    <row r="189" spans="1:16" x14ac:dyDescent="0.25">
      <c r="A189" s="33" t="s">
        <v>287</v>
      </c>
      <c r="B189" s="46"/>
      <c r="C189" s="1" t="s">
        <v>222</v>
      </c>
      <c r="D189" s="9">
        <v>1</v>
      </c>
      <c r="E189" s="1" t="s">
        <v>222</v>
      </c>
      <c r="F189" s="9" t="s">
        <v>245</v>
      </c>
      <c r="G189" s="16"/>
      <c r="H189" s="16"/>
      <c r="I189" s="16"/>
      <c r="J189" s="16"/>
      <c r="K189" s="16"/>
      <c r="L189" s="16"/>
      <c r="M189" s="16"/>
      <c r="N189" s="16"/>
      <c r="O189" s="16" t="s">
        <v>45</v>
      </c>
      <c r="P189" s="16">
        <v>1255737</v>
      </c>
    </row>
    <row r="190" spans="1:16" x14ac:dyDescent="0.25">
      <c r="A190" s="33"/>
      <c r="B190" s="33"/>
      <c r="C190" s="1"/>
      <c r="D190" s="9"/>
      <c r="E190" s="9"/>
      <c r="F190" s="9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s="5" customFormat="1" ht="15.75" thickBot="1" x14ac:dyDescent="0.3">
      <c r="A191" s="34"/>
      <c r="B191" s="37"/>
      <c r="C191" s="4" t="s">
        <v>92</v>
      </c>
      <c r="D191" s="10"/>
      <c r="E191" s="10"/>
      <c r="F191" s="10"/>
      <c r="G191" s="17">
        <f t="shared" ref="G191:M191" si="1">SUM(G167:G177)</f>
        <v>18017904.289999999</v>
      </c>
      <c r="H191" s="17">
        <f t="shared" si="1"/>
        <v>0</v>
      </c>
      <c r="I191" s="17">
        <f t="shared" si="1"/>
        <v>0</v>
      </c>
      <c r="J191" s="17">
        <f t="shared" si="1"/>
        <v>18017904.289999999</v>
      </c>
      <c r="K191" s="17">
        <f t="shared" si="1"/>
        <v>0</v>
      </c>
      <c r="L191" s="17">
        <f t="shared" si="1"/>
        <v>0</v>
      </c>
      <c r="M191" s="17">
        <f t="shared" si="1"/>
        <v>0</v>
      </c>
      <c r="N191" s="17">
        <f>SUM(N166:N190)</f>
        <v>8638980</v>
      </c>
      <c r="O191" s="17">
        <f>SUM(O167:O177)</f>
        <v>0</v>
      </c>
      <c r="P191" s="17">
        <f>SUM(P184:P190)</f>
        <v>12557370</v>
      </c>
    </row>
    <row r="192" spans="1:16" x14ac:dyDescent="0.25">
      <c r="C192" s="43" t="s">
        <v>0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x14ac:dyDescent="0.25">
      <c r="C193" s="43" t="s">
        <v>347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x14ac:dyDescent="0.25">
      <c r="C194" s="5"/>
      <c r="D194" s="7"/>
      <c r="E194" s="7"/>
      <c r="F194" s="7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1:16" x14ac:dyDescent="0.25">
      <c r="A195" s="33"/>
      <c r="B195" s="33"/>
      <c r="C195" s="2"/>
      <c r="D195" s="8"/>
      <c r="E195" s="8"/>
      <c r="F195" s="8"/>
      <c r="G195" s="42" t="s">
        <v>1</v>
      </c>
      <c r="H195" s="42"/>
      <c r="I195" s="42"/>
      <c r="J195" s="42"/>
      <c r="K195" s="42"/>
      <c r="L195" s="15"/>
      <c r="M195" s="15"/>
      <c r="N195" s="15"/>
      <c r="O195" s="15"/>
      <c r="P195" s="15"/>
    </row>
    <row r="196" spans="1:16" x14ac:dyDescent="0.25">
      <c r="A196" s="33"/>
      <c r="B196" s="33"/>
      <c r="C196" s="2" t="s">
        <v>2</v>
      </c>
      <c r="D196" s="8"/>
      <c r="E196" s="8"/>
      <c r="F196" s="8"/>
      <c r="G196" s="15" t="s">
        <v>3</v>
      </c>
      <c r="H196" s="15" t="s">
        <v>4</v>
      </c>
      <c r="I196" s="15" t="s">
        <v>5</v>
      </c>
      <c r="J196" s="15"/>
      <c r="K196" s="15" t="s">
        <v>6</v>
      </c>
      <c r="L196" s="15" t="s">
        <v>7</v>
      </c>
      <c r="M196" s="15" t="s">
        <v>7</v>
      </c>
      <c r="N196" s="15" t="s">
        <v>8</v>
      </c>
      <c r="O196" s="15" t="s">
        <v>7</v>
      </c>
      <c r="P196" s="15" t="s">
        <v>8</v>
      </c>
    </row>
    <row r="197" spans="1:16" x14ac:dyDescent="0.25">
      <c r="A197" s="33"/>
      <c r="B197" s="33"/>
      <c r="C197" s="2"/>
      <c r="D197" s="8"/>
      <c r="E197" s="8"/>
      <c r="F197" s="8"/>
      <c r="G197" s="15" t="s">
        <v>8</v>
      </c>
      <c r="H197" s="15" t="s">
        <v>9</v>
      </c>
      <c r="I197" s="15"/>
      <c r="J197" s="15"/>
      <c r="K197" s="15"/>
      <c r="L197" s="15"/>
      <c r="M197" s="15"/>
      <c r="N197" s="15"/>
      <c r="O197" s="15"/>
      <c r="P197" s="15"/>
    </row>
    <row r="198" spans="1:16" x14ac:dyDescent="0.25">
      <c r="A198" s="33"/>
      <c r="B198" s="33"/>
      <c r="C198" s="2" t="s">
        <v>10</v>
      </c>
      <c r="D198" s="8" t="s">
        <v>11</v>
      </c>
      <c r="E198" s="8" t="s">
        <v>12</v>
      </c>
      <c r="F198" s="8" t="s">
        <v>13</v>
      </c>
      <c r="G198" s="15" t="s">
        <v>14</v>
      </c>
      <c r="H198" s="15"/>
      <c r="I198" s="15" t="s">
        <v>15</v>
      </c>
      <c r="J198" s="15" t="s">
        <v>16</v>
      </c>
      <c r="K198" s="15" t="s">
        <v>17</v>
      </c>
      <c r="L198" s="15" t="s">
        <v>18</v>
      </c>
      <c r="M198" s="15" t="s">
        <v>18</v>
      </c>
      <c r="N198" s="15" t="s">
        <v>19</v>
      </c>
      <c r="O198" s="15" t="s">
        <v>18</v>
      </c>
      <c r="P198" s="15" t="s">
        <v>20</v>
      </c>
    </row>
    <row r="199" spans="1:16" x14ac:dyDescent="0.25">
      <c r="A199" s="33"/>
      <c r="B199" s="33"/>
      <c r="C199" s="1"/>
      <c r="D199" s="9"/>
      <c r="E199" s="9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x14ac:dyDescent="0.25">
      <c r="A200" s="33"/>
      <c r="B200" s="33"/>
      <c r="C200" s="2" t="s">
        <v>93</v>
      </c>
      <c r="D200" s="9"/>
      <c r="E200" s="9"/>
      <c r="F200" s="9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x14ac:dyDescent="0.25">
      <c r="A201" s="33"/>
      <c r="B201" s="33"/>
      <c r="C201" s="2"/>
      <c r="D201" s="9"/>
      <c r="E201" s="9"/>
      <c r="F201" s="9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x14ac:dyDescent="0.25">
      <c r="A202" s="33"/>
      <c r="B202" s="33"/>
      <c r="C202" s="2" t="s">
        <v>94</v>
      </c>
      <c r="D202" s="9"/>
      <c r="E202" s="9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x14ac:dyDescent="0.25">
      <c r="A203" s="33"/>
      <c r="B203" s="33"/>
      <c r="C203" s="1"/>
      <c r="D203" s="9"/>
      <c r="E203" s="9"/>
      <c r="F203" s="9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x14ac:dyDescent="0.25">
      <c r="A204" s="33" t="s">
        <v>265</v>
      </c>
      <c r="B204" s="44" t="s">
        <v>338</v>
      </c>
      <c r="C204" s="1" t="s">
        <v>95</v>
      </c>
      <c r="D204" s="9">
        <v>32</v>
      </c>
      <c r="E204" s="9" t="s">
        <v>95</v>
      </c>
      <c r="F204" s="9" t="s">
        <v>96</v>
      </c>
      <c r="G204" s="16">
        <v>14000000</v>
      </c>
      <c r="H204" s="16"/>
      <c r="I204" s="16"/>
      <c r="J204" s="16">
        <v>14000000</v>
      </c>
      <c r="K204" s="16"/>
      <c r="L204" s="16" t="s">
        <v>45</v>
      </c>
      <c r="M204" s="16"/>
      <c r="N204" s="16"/>
      <c r="O204" s="16"/>
      <c r="P204" s="16"/>
    </row>
    <row r="205" spans="1:16" s="41" customFormat="1" x14ac:dyDescent="0.25">
      <c r="A205" s="39" t="s">
        <v>264</v>
      </c>
      <c r="B205" s="45"/>
      <c r="C205" s="39" t="s">
        <v>97</v>
      </c>
      <c r="D205" s="31">
        <v>11</v>
      </c>
      <c r="E205" s="31" t="s">
        <v>97</v>
      </c>
      <c r="F205" s="31" t="s">
        <v>98</v>
      </c>
      <c r="G205" s="40">
        <v>14000000</v>
      </c>
      <c r="H205" s="40"/>
      <c r="I205" s="40"/>
      <c r="J205" s="40">
        <v>14000000</v>
      </c>
      <c r="K205" s="40"/>
      <c r="L205" s="40" t="s">
        <v>45</v>
      </c>
      <c r="M205" s="40"/>
      <c r="N205" s="40"/>
      <c r="O205" s="40"/>
      <c r="P205" s="40"/>
    </row>
    <row r="206" spans="1:16" s="41" customFormat="1" x14ac:dyDescent="0.25">
      <c r="A206" s="39" t="s">
        <v>263</v>
      </c>
      <c r="B206" s="45"/>
      <c r="C206" s="39" t="s">
        <v>99</v>
      </c>
      <c r="D206" s="31">
        <v>2</v>
      </c>
      <c r="E206" s="31" t="s">
        <v>99</v>
      </c>
      <c r="F206" s="31" t="s">
        <v>100</v>
      </c>
      <c r="G206" s="40">
        <v>14000000</v>
      </c>
      <c r="H206" s="40"/>
      <c r="I206" s="40"/>
      <c r="J206" s="40">
        <v>14000000</v>
      </c>
      <c r="K206" s="40"/>
      <c r="L206" s="40" t="s">
        <v>45</v>
      </c>
      <c r="M206" s="40"/>
      <c r="N206" s="40"/>
      <c r="O206" s="40"/>
      <c r="P206" s="40"/>
    </row>
    <row r="207" spans="1:16" s="41" customFormat="1" x14ac:dyDescent="0.25">
      <c r="A207" s="39" t="s">
        <v>266</v>
      </c>
      <c r="B207" s="45"/>
      <c r="C207" s="39" t="s">
        <v>101</v>
      </c>
      <c r="D207" s="31">
        <v>17</v>
      </c>
      <c r="E207" s="31" t="s">
        <v>101</v>
      </c>
      <c r="F207" s="31" t="s">
        <v>85</v>
      </c>
      <c r="G207" s="40">
        <v>14000000</v>
      </c>
      <c r="H207" s="40"/>
      <c r="I207" s="40"/>
      <c r="J207" s="40">
        <v>14000000</v>
      </c>
      <c r="K207" s="40"/>
      <c r="L207" s="40" t="s">
        <v>45</v>
      </c>
      <c r="M207" s="40"/>
      <c r="N207" s="40"/>
      <c r="O207" s="40"/>
      <c r="P207" s="40"/>
    </row>
    <row r="208" spans="1:16" x14ac:dyDescent="0.25">
      <c r="A208" s="33" t="s">
        <v>290</v>
      </c>
      <c r="B208" s="45"/>
      <c r="C208" s="1" t="s">
        <v>207</v>
      </c>
      <c r="D208" s="9" t="s">
        <v>198</v>
      </c>
      <c r="E208" s="9" t="s">
        <v>206</v>
      </c>
      <c r="F208" s="9" t="s">
        <v>102</v>
      </c>
      <c r="G208" s="16">
        <v>6193238</v>
      </c>
      <c r="H208" s="16"/>
      <c r="I208" s="16"/>
      <c r="J208" s="16">
        <v>6193238</v>
      </c>
      <c r="K208" s="16"/>
      <c r="L208" s="16" t="s">
        <v>45</v>
      </c>
      <c r="M208" s="16"/>
      <c r="N208" s="16"/>
      <c r="O208" s="16"/>
      <c r="P208" s="16"/>
    </row>
    <row r="209" spans="1:16" x14ac:dyDescent="0.25">
      <c r="A209" s="33" t="s">
        <v>291</v>
      </c>
      <c r="B209" s="45"/>
      <c r="C209" s="1" t="s">
        <v>103</v>
      </c>
      <c r="D209" s="9">
        <v>20</v>
      </c>
      <c r="E209" s="9" t="s">
        <v>104</v>
      </c>
      <c r="F209" s="9" t="s">
        <v>153</v>
      </c>
      <c r="G209" s="16"/>
      <c r="H209" s="16"/>
      <c r="I209" s="16"/>
      <c r="J209" s="16"/>
      <c r="K209" s="16"/>
      <c r="L209" s="16"/>
      <c r="M209" s="16" t="s">
        <v>45</v>
      </c>
      <c r="N209" s="16">
        <v>15000000</v>
      </c>
      <c r="O209" s="16"/>
      <c r="P209" s="16"/>
    </row>
    <row r="210" spans="1:16" x14ac:dyDescent="0.25">
      <c r="A210" s="33" t="s">
        <v>292</v>
      </c>
      <c r="B210" s="45"/>
      <c r="C210" s="1" t="s">
        <v>105</v>
      </c>
      <c r="D210" s="9">
        <v>19</v>
      </c>
      <c r="E210" s="9" t="s">
        <v>59</v>
      </c>
      <c r="F210" s="9" t="s">
        <v>238</v>
      </c>
      <c r="G210" s="16"/>
      <c r="H210" s="16"/>
      <c r="I210" s="16"/>
      <c r="J210" s="16"/>
      <c r="K210" s="16"/>
      <c r="L210" s="16"/>
      <c r="M210" s="16" t="s">
        <v>45</v>
      </c>
      <c r="N210" s="16">
        <v>15000000</v>
      </c>
      <c r="O210" s="16"/>
      <c r="P210" s="16"/>
    </row>
    <row r="211" spans="1:16" x14ac:dyDescent="0.25">
      <c r="A211" s="33" t="s">
        <v>293</v>
      </c>
      <c r="B211" s="45"/>
      <c r="C211" s="1" t="s">
        <v>106</v>
      </c>
      <c r="D211" s="9">
        <v>21</v>
      </c>
      <c r="E211" s="9" t="s">
        <v>107</v>
      </c>
      <c r="F211" s="9" t="s">
        <v>239</v>
      </c>
      <c r="G211" s="16"/>
      <c r="H211" s="16"/>
      <c r="I211" s="16"/>
      <c r="J211" s="16"/>
      <c r="K211" s="16"/>
      <c r="L211" s="16"/>
      <c r="M211" s="16" t="s">
        <v>45</v>
      </c>
      <c r="N211" s="16">
        <v>12000000</v>
      </c>
      <c r="O211" s="16"/>
      <c r="P211" s="16"/>
    </row>
    <row r="212" spans="1:16" x14ac:dyDescent="0.25">
      <c r="A212" s="33" t="s">
        <v>294</v>
      </c>
      <c r="B212" s="45"/>
      <c r="C212" s="1" t="s">
        <v>108</v>
      </c>
      <c r="D212" s="28">
        <v>9</v>
      </c>
      <c r="E212" s="9" t="s">
        <v>109</v>
      </c>
      <c r="F212" s="9" t="s">
        <v>240</v>
      </c>
      <c r="G212" s="16"/>
      <c r="H212" s="16"/>
      <c r="I212" s="16"/>
      <c r="J212" s="16"/>
      <c r="K212" s="16"/>
      <c r="L212" s="16"/>
      <c r="M212" s="16" t="s">
        <v>45</v>
      </c>
      <c r="N212" s="16">
        <v>12425000</v>
      </c>
      <c r="O212" s="16"/>
      <c r="P212" s="16"/>
    </row>
    <row r="213" spans="1:16" x14ac:dyDescent="0.25">
      <c r="A213" s="33" t="s">
        <v>295</v>
      </c>
      <c r="B213" s="45"/>
      <c r="C213" s="1" t="s">
        <v>208</v>
      </c>
      <c r="D213" s="9">
        <v>15</v>
      </c>
      <c r="E213" s="9" t="s">
        <v>110</v>
      </c>
      <c r="F213" s="9" t="s">
        <v>148</v>
      </c>
      <c r="G213" s="16"/>
      <c r="H213" s="16"/>
      <c r="I213" s="16"/>
      <c r="J213" s="16"/>
      <c r="K213" s="16"/>
      <c r="L213" s="16"/>
      <c r="M213" s="16"/>
      <c r="N213" s="16"/>
      <c r="O213" s="16" t="s">
        <v>45</v>
      </c>
      <c r="P213" s="16">
        <v>20000000</v>
      </c>
    </row>
    <row r="214" spans="1:16" x14ac:dyDescent="0.25">
      <c r="A214" s="33" t="s">
        <v>296</v>
      </c>
      <c r="B214" s="45"/>
      <c r="C214" s="1" t="s">
        <v>111</v>
      </c>
      <c r="D214" s="9">
        <v>26</v>
      </c>
      <c r="E214" s="9" t="s">
        <v>112</v>
      </c>
      <c r="F214" s="9" t="s">
        <v>241</v>
      </c>
      <c r="G214" s="16"/>
      <c r="H214" s="16"/>
      <c r="I214" s="16"/>
      <c r="J214" s="16"/>
      <c r="K214" s="16"/>
      <c r="L214" s="16"/>
      <c r="M214" s="16"/>
      <c r="N214" s="16"/>
      <c r="O214" s="16" t="s">
        <v>45</v>
      </c>
      <c r="P214" s="16">
        <v>20000000</v>
      </c>
    </row>
    <row r="215" spans="1:16" x14ac:dyDescent="0.25">
      <c r="A215" s="33" t="s">
        <v>297</v>
      </c>
      <c r="B215" s="46"/>
      <c r="C215" s="1" t="s">
        <v>113</v>
      </c>
      <c r="D215" s="9">
        <v>8</v>
      </c>
      <c r="E215" s="9" t="s">
        <v>114</v>
      </c>
      <c r="F215" s="9" t="s">
        <v>242</v>
      </c>
      <c r="G215" s="16"/>
      <c r="H215" s="16"/>
      <c r="I215" s="16"/>
      <c r="J215" s="16"/>
      <c r="K215" s="16"/>
      <c r="L215" s="16"/>
      <c r="M215" s="16"/>
      <c r="N215" s="16"/>
      <c r="O215" s="16" t="s">
        <v>45</v>
      </c>
      <c r="P215" s="16">
        <v>20000000</v>
      </c>
    </row>
    <row r="216" spans="1:16" x14ac:dyDescent="0.25">
      <c r="A216" s="33"/>
      <c r="B216" s="33"/>
      <c r="C216" s="1"/>
      <c r="D216" s="9"/>
      <c r="E216" s="9"/>
      <c r="F216" s="9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x14ac:dyDescent="0.25">
      <c r="A217" s="33"/>
      <c r="B217" s="33"/>
      <c r="C217" s="1"/>
      <c r="D217" s="9"/>
      <c r="E217" s="9"/>
      <c r="F217" s="9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s="5" customFormat="1" ht="15.75" thickBot="1" x14ac:dyDescent="0.3">
      <c r="A218" s="34"/>
      <c r="B218" s="37"/>
      <c r="C218" s="4" t="s">
        <v>115</v>
      </c>
      <c r="D218" s="10"/>
      <c r="E218" s="10"/>
      <c r="F218" s="10"/>
      <c r="G218" s="17">
        <v>62193238</v>
      </c>
      <c r="H218" s="17">
        <v>0</v>
      </c>
      <c r="I218" s="17">
        <v>0</v>
      </c>
      <c r="J218" s="17">
        <v>62193238</v>
      </c>
      <c r="K218" s="17">
        <v>0</v>
      </c>
      <c r="L218" s="17"/>
      <c r="M218" s="17"/>
      <c r="N218" s="17">
        <v>54425000</v>
      </c>
      <c r="O218" s="17"/>
      <c r="P218" s="17">
        <v>60000000</v>
      </c>
    </row>
    <row r="219" spans="1:16" x14ac:dyDescent="0.25">
      <c r="A219" s="33"/>
      <c r="B219" s="3"/>
      <c r="C219" s="3"/>
      <c r="D219" s="11"/>
      <c r="E219" s="11"/>
      <c r="F219" s="11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x14ac:dyDescent="0.25">
      <c r="A220" s="33"/>
      <c r="B220" s="33"/>
      <c r="C220" s="2" t="s">
        <v>116</v>
      </c>
      <c r="D220" s="9"/>
      <c r="E220" s="9"/>
      <c r="F220" s="9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x14ac:dyDescent="0.25">
      <c r="A221" s="33"/>
      <c r="B221" s="33"/>
      <c r="C221" s="2"/>
      <c r="D221" s="9"/>
      <c r="E221" s="9"/>
      <c r="F221" s="9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x14ac:dyDescent="0.25">
      <c r="A222" s="33"/>
      <c r="B222" s="33"/>
      <c r="C222" s="2" t="s">
        <v>117</v>
      </c>
      <c r="D222" s="9"/>
      <c r="E222" s="9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x14ac:dyDescent="0.25">
      <c r="A223" s="33"/>
      <c r="B223" s="33"/>
      <c r="C223" s="1"/>
      <c r="D223" s="9"/>
      <c r="E223" s="9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x14ac:dyDescent="0.25">
      <c r="A224" s="33" t="s">
        <v>298</v>
      </c>
      <c r="B224" s="44" t="s">
        <v>338</v>
      </c>
      <c r="C224" s="1" t="s">
        <v>118</v>
      </c>
      <c r="D224" s="9">
        <v>4</v>
      </c>
      <c r="E224" s="9" t="s">
        <v>118</v>
      </c>
      <c r="F224" s="9" t="s">
        <v>119</v>
      </c>
      <c r="G224" s="16">
        <v>1839906</v>
      </c>
      <c r="H224" s="16"/>
      <c r="I224" s="16"/>
      <c r="J224" s="16">
        <v>1839906</v>
      </c>
      <c r="K224" s="16"/>
      <c r="L224" s="16" t="s">
        <v>45</v>
      </c>
      <c r="M224" s="16" t="s">
        <v>45</v>
      </c>
      <c r="N224" s="16">
        <v>1522587</v>
      </c>
      <c r="O224" s="16"/>
      <c r="P224" s="16"/>
    </row>
    <row r="225" spans="1:16" x14ac:dyDescent="0.25">
      <c r="A225" s="33" t="s">
        <v>299</v>
      </c>
      <c r="B225" s="45"/>
      <c r="C225" s="1" t="s">
        <v>120</v>
      </c>
      <c r="D225" s="9">
        <v>5</v>
      </c>
      <c r="E225" s="9" t="s">
        <v>120</v>
      </c>
      <c r="F225" s="9" t="s">
        <v>121</v>
      </c>
      <c r="G225" s="16">
        <v>1839906</v>
      </c>
      <c r="H225" s="16"/>
      <c r="I225" s="16"/>
      <c r="J225" s="16">
        <v>1839906</v>
      </c>
      <c r="K225" s="16"/>
      <c r="L225" s="16" t="s">
        <v>45</v>
      </c>
      <c r="M225" s="16" t="s">
        <v>45</v>
      </c>
      <c r="N225" s="16">
        <v>1522587</v>
      </c>
      <c r="O225" s="16"/>
      <c r="P225" s="16"/>
    </row>
    <row r="226" spans="1:16" x14ac:dyDescent="0.25">
      <c r="A226" s="33" t="s">
        <v>300</v>
      </c>
      <c r="B226" s="45"/>
      <c r="C226" s="1" t="s">
        <v>122</v>
      </c>
      <c r="D226" s="9">
        <v>27</v>
      </c>
      <c r="E226" s="9" t="s">
        <v>122</v>
      </c>
      <c r="F226" s="9" t="s">
        <v>123</v>
      </c>
      <c r="G226" s="16">
        <v>1839906</v>
      </c>
      <c r="H226" s="16"/>
      <c r="I226" s="16"/>
      <c r="J226" s="16">
        <v>1839906</v>
      </c>
      <c r="K226" s="16"/>
      <c r="L226" s="16" t="s">
        <v>45</v>
      </c>
      <c r="M226" s="16" t="s">
        <v>45</v>
      </c>
      <c r="N226" s="16">
        <v>1522587</v>
      </c>
      <c r="O226" s="16"/>
      <c r="P226" s="16"/>
    </row>
    <row r="227" spans="1:16" x14ac:dyDescent="0.25">
      <c r="A227" s="33" t="s">
        <v>301</v>
      </c>
      <c r="B227" s="45"/>
      <c r="C227" s="1" t="s">
        <v>89</v>
      </c>
      <c r="D227" s="9">
        <v>12</v>
      </c>
      <c r="E227" s="9" t="s">
        <v>89</v>
      </c>
      <c r="F227" s="9" t="s">
        <v>124</v>
      </c>
      <c r="G227" s="16">
        <v>1839906</v>
      </c>
      <c r="H227" s="16"/>
      <c r="I227" s="16"/>
      <c r="J227" s="16">
        <v>1839906</v>
      </c>
      <c r="K227" s="16"/>
      <c r="L227" s="16" t="s">
        <v>45</v>
      </c>
      <c r="M227" s="16" t="s">
        <v>45</v>
      </c>
      <c r="N227" s="16">
        <v>1522587</v>
      </c>
      <c r="O227" s="16"/>
      <c r="P227" s="16"/>
    </row>
    <row r="228" spans="1:16" x14ac:dyDescent="0.25">
      <c r="A228" s="33" t="s">
        <v>302</v>
      </c>
      <c r="B228" s="45"/>
      <c r="C228" s="1" t="s">
        <v>125</v>
      </c>
      <c r="D228" s="9">
        <v>11</v>
      </c>
      <c r="E228" s="9" t="s">
        <v>125</v>
      </c>
      <c r="F228" s="9" t="s">
        <v>126</v>
      </c>
      <c r="G228" s="16">
        <v>1839906</v>
      </c>
      <c r="H228" s="16"/>
      <c r="I228" s="16"/>
      <c r="J228" s="16">
        <v>1839906</v>
      </c>
      <c r="K228" s="16"/>
      <c r="L228" s="16" t="s">
        <v>45</v>
      </c>
      <c r="M228" s="16" t="s">
        <v>45</v>
      </c>
      <c r="N228" s="16">
        <v>1522590</v>
      </c>
      <c r="O228" s="16"/>
      <c r="P228" s="16"/>
    </row>
    <row r="229" spans="1:16" x14ac:dyDescent="0.25">
      <c r="A229" s="33" t="s">
        <v>303</v>
      </c>
      <c r="B229" s="45"/>
      <c r="C229" s="1" t="s">
        <v>87</v>
      </c>
      <c r="D229" s="9">
        <v>1</v>
      </c>
      <c r="E229" s="9" t="s">
        <v>127</v>
      </c>
      <c r="F229" s="9" t="s">
        <v>78</v>
      </c>
      <c r="G229" s="16">
        <v>2614404</v>
      </c>
      <c r="H229" s="16"/>
      <c r="I229" s="16"/>
      <c r="J229" s="16">
        <v>2614404</v>
      </c>
      <c r="K229" s="16"/>
      <c r="L229" s="16" t="s">
        <v>45</v>
      </c>
      <c r="M229" s="16"/>
      <c r="N229" s="16"/>
      <c r="O229" s="16"/>
      <c r="P229" s="16"/>
    </row>
    <row r="230" spans="1:16" x14ac:dyDescent="0.25">
      <c r="A230" s="33" t="s">
        <v>304</v>
      </c>
      <c r="B230" s="45"/>
      <c r="C230" s="1" t="s">
        <v>128</v>
      </c>
      <c r="D230" s="9">
        <v>13</v>
      </c>
      <c r="E230" s="9" t="s">
        <v>128</v>
      </c>
      <c r="F230" s="9" t="s">
        <v>129</v>
      </c>
      <c r="G230" s="16">
        <v>2614404</v>
      </c>
      <c r="H230" s="16"/>
      <c r="I230" s="16"/>
      <c r="J230" s="16">
        <v>2614404</v>
      </c>
      <c r="K230" s="16"/>
      <c r="L230" s="16" t="s">
        <v>45</v>
      </c>
      <c r="M230" s="16"/>
      <c r="N230" s="16"/>
      <c r="O230" s="16"/>
      <c r="P230" s="16"/>
    </row>
    <row r="231" spans="1:16" x14ac:dyDescent="0.25">
      <c r="A231" s="33" t="s">
        <v>305</v>
      </c>
      <c r="B231" s="45"/>
      <c r="C231" s="1" t="s">
        <v>130</v>
      </c>
      <c r="D231" s="9">
        <v>23</v>
      </c>
      <c r="E231" s="9" t="s">
        <v>130</v>
      </c>
      <c r="F231" s="9" t="s">
        <v>50</v>
      </c>
      <c r="G231" s="16">
        <v>2614404</v>
      </c>
      <c r="H231" s="16"/>
      <c r="I231" s="16"/>
      <c r="J231" s="16">
        <v>2614404</v>
      </c>
      <c r="K231" s="16"/>
      <c r="L231" s="16" t="s">
        <v>45</v>
      </c>
      <c r="M231" s="16"/>
      <c r="N231" s="16"/>
      <c r="O231" s="16"/>
      <c r="P231" s="16"/>
    </row>
    <row r="232" spans="1:16" x14ac:dyDescent="0.25">
      <c r="A232" s="33" t="s">
        <v>306</v>
      </c>
      <c r="B232" s="45"/>
      <c r="C232" s="1" t="s">
        <v>130</v>
      </c>
      <c r="D232" s="9">
        <v>24</v>
      </c>
      <c r="E232" s="9" t="s">
        <v>130</v>
      </c>
      <c r="F232" s="9" t="s">
        <v>131</v>
      </c>
      <c r="G232" s="16">
        <v>2614404</v>
      </c>
      <c r="H232" s="16"/>
      <c r="I232" s="16"/>
      <c r="J232" s="16">
        <v>2614404</v>
      </c>
      <c r="K232" s="16"/>
      <c r="L232" s="16" t="s">
        <v>45</v>
      </c>
      <c r="M232" s="16"/>
      <c r="N232" s="16"/>
      <c r="O232" s="16"/>
      <c r="P232" s="16"/>
    </row>
    <row r="233" spans="1:16" x14ac:dyDescent="0.25">
      <c r="A233" s="33" t="s">
        <v>307</v>
      </c>
      <c r="B233" s="45"/>
      <c r="C233" s="1" t="s">
        <v>132</v>
      </c>
      <c r="D233" s="9">
        <v>10</v>
      </c>
      <c r="E233" s="9" t="s">
        <v>132</v>
      </c>
      <c r="F233" s="9" t="s">
        <v>133</v>
      </c>
      <c r="G233" s="16">
        <v>2614404</v>
      </c>
      <c r="H233" s="16"/>
      <c r="I233" s="16"/>
      <c r="J233" s="16">
        <v>2614404</v>
      </c>
      <c r="K233" s="16"/>
      <c r="L233" s="16" t="s">
        <v>45</v>
      </c>
      <c r="M233" s="16"/>
      <c r="N233" s="16"/>
      <c r="O233" s="16"/>
      <c r="P233" s="16"/>
    </row>
    <row r="234" spans="1:16" x14ac:dyDescent="0.25">
      <c r="A234" s="33" t="s">
        <v>308</v>
      </c>
      <c r="B234" s="45"/>
      <c r="C234" s="1" t="s">
        <v>205</v>
      </c>
      <c r="D234" s="9">
        <v>15</v>
      </c>
      <c r="E234" s="9" t="s">
        <v>110</v>
      </c>
      <c r="F234" s="9" t="s">
        <v>148</v>
      </c>
      <c r="G234" s="16">
        <v>1839906</v>
      </c>
      <c r="H234" s="16"/>
      <c r="I234" s="16"/>
      <c r="J234" s="16">
        <v>1839906</v>
      </c>
      <c r="K234" s="16"/>
      <c r="L234" s="16"/>
      <c r="M234" s="16" t="s">
        <v>45</v>
      </c>
      <c r="N234" s="16">
        <v>1522587</v>
      </c>
      <c r="O234" s="16"/>
      <c r="P234" s="16"/>
    </row>
    <row r="235" spans="1:16" x14ac:dyDescent="0.25">
      <c r="A235" s="33" t="s">
        <v>309</v>
      </c>
      <c r="B235" s="45"/>
      <c r="C235" s="1" t="s">
        <v>134</v>
      </c>
      <c r="D235" s="9">
        <v>31</v>
      </c>
      <c r="E235" s="9" t="s">
        <v>134</v>
      </c>
      <c r="F235" s="9" t="s">
        <v>224</v>
      </c>
      <c r="G235" s="16"/>
      <c r="H235" s="16"/>
      <c r="I235" s="16"/>
      <c r="J235" s="16"/>
      <c r="K235" s="16"/>
      <c r="L235" s="16"/>
      <c r="M235" s="16"/>
      <c r="N235" s="16"/>
      <c r="O235" s="16" t="s">
        <v>45</v>
      </c>
      <c r="P235" s="16">
        <v>4166666</v>
      </c>
    </row>
    <row r="236" spans="1:16" x14ac:dyDescent="0.25">
      <c r="A236" s="33" t="s">
        <v>310</v>
      </c>
      <c r="B236" s="45"/>
      <c r="C236" s="1" t="s">
        <v>135</v>
      </c>
      <c r="D236" s="9">
        <v>2</v>
      </c>
      <c r="E236" s="9" t="s">
        <v>135</v>
      </c>
      <c r="F236" s="9" t="s">
        <v>136</v>
      </c>
      <c r="G236" s="16"/>
      <c r="H236" s="16"/>
      <c r="I236" s="16"/>
      <c r="J236" s="16"/>
      <c r="K236" s="16"/>
      <c r="L236" s="16"/>
      <c r="M236" s="16"/>
      <c r="N236" s="16"/>
      <c r="O236" s="16" t="s">
        <v>45</v>
      </c>
      <c r="P236" s="16">
        <v>4166666</v>
      </c>
    </row>
    <row r="237" spans="1:16" x14ac:dyDescent="0.25">
      <c r="A237" s="33" t="s">
        <v>311</v>
      </c>
      <c r="B237" s="45"/>
      <c r="C237" s="1" t="s">
        <v>137</v>
      </c>
      <c r="D237" s="9">
        <v>17</v>
      </c>
      <c r="E237" s="9" t="s">
        <v>137</v>
      </c>
      <c r="F237" s="9" t="s">
        <v>85</v>
      </c>
      <c r="G237" s="16"/>
      <c r="H237" s="16"/>
      <c r="I237" s="16"/>
      <c r="J237" s="16"/>
      <c r="K237" s="16"/>
      <c r="L237" s="16"/>
      <c r="M237" s="16"/>
      <c r="N237" s="16"/>
      <c r="O237" s="16" t="s">
        <v>45</v>
      </c>
      <c r="P237" s="16">
        <v>4166667</v>
      </c>
    </row>
    <row r="238" spans="1:16" x14ac:dyDescent="0.25">
      <c r="A238" s="33" t="s">
        <v>312</v>
      </c>
      <c r="B238" s="45"/>
      <c r="C238" s="1" t="s">
        <v>196</v>
      </c>
      <c r="D238" s="9" t="s">
        <v>200</v>
      </c>
      <c r="E238" s="9" t="s">
        <v>196</v>
      </c>
      <c r="F238" s="9" t="s">
        <v>138</v>
      </c>
      <c r="G238" s="16"/>
      <c r="H238" s="16"/>
      <c r="I238" s="16"/>
      <c r="J238" s="16"/>
      <c r="K238" s="16"/>
      <c r="L238" s="16"/>
      <c r="M238" s="16"/>
      <c r="N238" s="16"/>
      <c r="O238" s="16" t="s">
        <v>45</v>
      </c>
      <c r="P238" s="16">
        <v>4166667</v>
      </c>
    </row>
    <row r="239" spans="1:16" x14ac:dyDescent="0.25">
      <c r="A239" s="33" t="s">
        <v>313</v>
      </c>
      <c r="B239" s="45"/>
      <c r="C239" s="1" t="s">
        <v>139</v>
      </c>
      <c r="D239" s="9">
        <v>26</v>
      </c>
      <c r="E239" s="9" t="s">
        <v>139</v>
      </c>
      <c r="F239" s="9" t="s">
        <v>140</v>
      </c>
      <c r="G239" s="16"/>
      <c r="H239" s="16"/>
      <c r="I239" s="16"/>
      <c r="J239" s="16"/>
      <c r="K239" s="16"/>
      <c r="L239" s="16"/>
      <c r="M239" s="16"/>
      <c r="N239" s="16"/>
      <c r="O239" s="16" t="s">
        <v>45</v>
      </c>
      <c r="P239" s="16">
        <v>4166667</v>
      </c>
    </row>
    <row r="240" spans="1:16" x14ac:dyDescent="0.25">
      <c r="A240" s="33" t="s">
        <v>314</v>
      </c>
      <c r="B240" s="46"/>
      <c r="C240" s="1" t="s">
        <v>141</v>
      </c>
      <c r="D240" s="9" t="s">
        <v>197</v>
      </c>
      <c r="E240" s="9" t="s">
        <v>141</v>
      </c>
      <c r="F240" s="9" t="s">
        <v>142</v>
      </c>
      <c r="G240" s="16"/>
      <c r="H240" s="16"/>
      <c r="I240" s="16"/>
      <c r="J240" s="16"/>
      <c r="K240" s="16"/>
      <c r="L240" s="16"/>
      <c r="M240" s="16"/>
      <c r="N240" s="16"/>
      <c r="O240" s="16" t="s">
        <v>45</v>
      </c>
      <c r="P240" s="16">
        <v>4166667</v>
      </c>
    </row>
    <row r="241" spans="1:16" x14ac:dyDescent="0.25">
      <c r="A241" s="33"/>
      <c r="B241" s="33"/>
      <c r="C241" s="1"/>
      <c r="D241" s="9"/>
      <c r="E241" s="9"/>
      <c r="F241" s="9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s="5" customFormat="1" ht="15.75" thickBot="1" x14ac:dyDescent="0.3">
      <c r="A242" s="34"/>
      <c r="B242" s="37"/>
      <c r="C242" s="4" t="s">
        <v>143</v>
      </c>
      <c r="D242" s="10"/>
      <c r="E242" s="10"/>
      <c r="F242" s="10"/>
      <c r="G242" s="17">
        <f>SUM(G224:G240)</f>
        <v>24111456</v>
      </c>
      <c r="H242" s="17">
        <f t="shared" ref="H242:P242" si="2">SUM(H224:H240)</f>
        <v>0</v>
      </c>
      <c r="I242" s="17">
        <f t="shared" si="2"/>
        <v>0</v>
      </c>
      <c r="J242" s="17">
        <f t="shared" si="2"/>
        <v>24111456</v>
      </c>
      <c r="K242" s="17">
        <f t="shared" si="2"/>
        <v>0</v>
      </c>
      <c r="L242" s="17">
        <f t="shared" si="2"/>
        <v>0</v>
      </c>
      <c r="M242" s="17">
        <f t="shared" si="2"/>
        <v>0</v>
      </c>
      <c r="N242" s="17">
        <f>SUM(N224:N241)</f>
        <v>9135525</v>
      </c>
      <c r="O242" s="17">
        <f t="shared" si="2"/>
        <v>0</v>
      </c>
      <c r="P242" s="17">
        <f t="shared" si="2"/>
        <v>25000000</v>
      </c>
    </row>
    <row r="243" spans="1:16" x14ac:dyDescent="0.25">
      <c r="C243" s="43" t="s">
        <v>0</v>
      </c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x14ac:dyDescent="0.25">
      <c r="C244" s="43" t="s">
        <v>346</v>
      </c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x14ac:dyDescent="0.25">
      <c r="C245" s="5"/>
      <c r="D245" s="7"/>
      <c r="E245" s="7"/>
      <c r="F245" s="7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x14ac:dyDescent="0.25">
      <c r="A246" s="33"/>
      <c r="B246" s="33"/>
      <c r="C246" s="2"/>
      <c r="D246" s="8"/>
      <c r="E246" s="8"/>
      <c r="F246" s="8"/>
      <c r="G246" s="42" t="s">
        <v>1</v>
      </c>
      <c r="H246" s="42"/>
      <c r="I246" s="42"/>
      <c r="J246" s="42"/>
      <c r="K246" s="42"/>
      <c r="L246" s="15"/>
      <c r="M246" s="15"/>
      <c r="N246" s="15"/>
      <c r="O246" s="15"/>
      <c r="P246" s="15"/>
    </row>
    <row r="247" spans="1:16" x14ac:dyDescent="0.25">
      <c r="A247" s="33"/>
      <c r="B247" s="33"/>
      <c r="C247" s="2" t="s">
        <v>2</v>
      </c>
      <c r="D247" s="8"/>
      <c r="E247" s="8"/>
      <c r="F247" s="8"/>
      <c r="G247" s="15" t="s">
        <v>3</v>
      </c>
      <c r="H247" s="15" t="s">
        <v>4</v>
      </c>
      <c r="I247" s="15" t="s">
        <v>5</v>
      </c>
      <c r="J247" s="15"/>
      <c r="K247" s="15" t="s">
        <v>6</v>
      </c>
      <c r="L247" s="15" t="s">
        <v>7</v>
      </c>
      <c r="M247" s="15" t="s">
        <v>7</v>
      </c>
      <c r="N247" s="15" t="s">
        <v>8</v>
      </c>
      <c r="O247" s="15" t="s">
        <v>7</v>
      </c>
      <c r="P247" s="15" t="s">
        <v>8</v>
      </c>
    </row>
    <row r="248" spans="1:16" x14ac:dyDescent="0.25">
      <c r="A248" s="33"/>
      <c r="B248" s="33"/>
      <c r="C248" s="2"/>
      <c r="D248" s="8"/>
      <c r="E248" s="8"/>
      <c r="F248" s="8"/>
      <c r="G248" s="15" t="s">
        <v>8</v>
      </c>
      <c r="H248" s="15" t="s">
        <v>9</v>
      </c>
      <c r="I248" s="15"/>
      <c r="J248" s="15"/>
      <c r="K248" s="15"/>
      <c r="L248" s="15"/>
      <c r="M248" s="15"/>
      <c r="N248" s="15"/>
      <c r="O248" s="15"/>
      <c r="P248" s="15"/>
    </row>
    <row r="249" spans="1:16" x14ac:dyDescent="0.25">
      <c r="A249" s="33"/>
      <c r="B249" s="33"/>
      <c r="C249" s="2" t="s">
        <v>10</v>
      </c>
      <c r="D249" s="8" t="s">
        <v>11</v>
      </c>
      <c r="E249" s="8" t="s">
        <v>12</v>
      </c>
      <c r="F249" s="8" t="s">
        <v>13</v>
      </c>
      <c r="G249" s="15" t="s">
        <v>14</v>
      </c>
      <c r="H249" s="15"/>
      <c r="I249" s="15" t="s">
        <v>15</v>
      </c>
      <c r="J249" s="15" t="s">
        <v>16</v>
      </c>
      <c r="K249" s="15" t="s">
        <v>17</v>
      </c>
      <c r="L249" s="15" t="s">
        <v>18</v>
      </c>
      <c r="M249" s="15" t="s">
        <v>18</v>
      </c>
      <c r="N249" s="15" t="s">
        <v>19</v>
      </c>
      <c r="O249" s="15" t="s">
        <v>18</v>
      </c>
      <c r="P249" s="15" t="s">
        <v>20</v>
      </c>
    </row>
    <row r="250" spans="1:16" x14ac:dyDescent="0.25">
      <c r="A250" s="33"/>
      <c r="B250" s="33"/>
      <c r="C250" s="1"/>
      <c r="D250" s="9"/>
      <c r="E250" s="9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x14ac:dyDescent="0.25">
      <c r="A251" s="33"/>
      <c r="B251" s="33"/>
      <c r="C251" s="2" t="s">
        <v>144</v>
      </c>
      <c r="D251" s="9"/>
      <c r="E251" s="9"/>
      <c r="F251" s="9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x14ac:dyDescent="0.25">
      <c r="A252" s="33"/>
      <c r="B252" s="33"/>
      <c r="C252" s="2"/>
      <c r="D252" s="9"/>
      <c r="E252" s="9"/>
      <c r="F252" s="9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x14ac:dyDescent="0.25">
      <c r="A253" s="33"/>
      <c r="B253" s="33"/>
      <c r="C253" s="2" t="s">
        <v>145</v>
      </c>
      <c r="D253" s="9"/>
      <c r="E253" s="9"/>
      <c r="F253" s="9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x14ac:dyDescent="0.25">
      <c r="A254" s="33"/>
      <c r="B254" s="33"/>
      <c r="C254" s="1"/>
      <c r="D254" s="9"/>
      <c r="E254" s="9"/>
      <c r="F254" s="9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x14ac:dyDescent="0.25">
      <c r="A255" s="33"/>
      <c r="B255" s="33"/>
      <c r="C255" s="2" t="s">
        <v>146</v>
      </c>
      <c r="D255" s="9"/>
      <c r="E255" s="9"/>
      <c r="F255" s="9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x14ac:dyDescent="0.25">
      <c r="A256" s="33"/>
      <c r="B256" s="33"/>
      <c r="C256" s="1"/>
      <c r="D256" s="9"/>
      <c r="E256" s="9"/>
      <c r="F256" s="9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x14ac:dyDescent="0.25">
      <c r="A257" s="33" t="s">
        <v>315</v>
      </c>
      <c r="B257" s="33" t="s">
        <v>342</v>
      </c>
      <c r="C257" s="1" t="s">
        <v>147</v>
      </c>
      <c r="D257" s="9">
        <v>15</v>
      </c>
      <c r="E257" s="9" t="s">
        <v>82</v>
      </c>
      <c r="F257" s="9" t="s">
        <v>148</v>
      </c>
      <c r="G257" s="16">
        <v>4314602.82</v>
      </c>
      <c r="H257" s="16"/>
      <c r="I257" s="16"/>
      <c r="J257" s="16">
        <v>4314602.82</v>
      </c>
      <c r="K257" s="16"/>
      <c r="L257" s="16" t="s">
        <v>45</v>
      </c>
      <c r="M257" s="16"/>
      <c r="N257" s="16"/>
      <c r="O257" s="16"/>
      <c r="P257" s="16"/>
    </row>
    <row r="258" spans="1:16" x14ac:dyDescent="0.25">
      <c r="A258" s="33" t="s">
        <v>316</v>
      </c>
      <c r="B258" s="44" t="s">
        <v>338</v>
      </c>
      <c r="C258" s="1" t="s">
        <v>149</v>
      </c>
      <c r="D258" s="9">
        <v>18</v>
      </c>
      <c r="E258" s="9" t="s">
        <v>150</v>
      </c>
      <c r="F258" s="9" t="s">
        <v>151</v>
      </c>
      <c r="G258" s="16">
        <v>5500000</v>
      </c>
      <c r="H258" s="16"/>
      <c r="I258" s="16"/>
      <c r="J258" s="16">
        <v>5500000</v>
      </c>
      <c r="K258" s="16"/>
      <c r="L258" s="16" t="s">
        <v>45</v>
      </c>
      <c r="M258" s="16"/>
      <c r="N258" s="16"/>
      <c r="O258" s="16"/>
      <c r="P258" s="16"/>
    </row>
    <row r="259" spans="1:16" x14ac:dyDescent="0.25">
      <c r="A259" s="33" t="s">
        <v>317</v>
      </c>
      <c r="B259" s="45"/>
      <c r="C259" s="1" t="s">
        <v>152</v>
      </c>
      <c r="D259" s="9">
        <v>20</v>
      </c>
      <c r="E259" s="9" t="s">
        <v>104</v>
      </c>
      <c r="F259" s="9" t="s">
        <v>153</v>
      </c>
      <c r="G259" s="16">
        <v>5768245</v>
      </c>
      <c r="H259" s="16"/>
      <c r="I259" s="16"/>
      <c r="J259" s="16">
        <v>5768245</v>
      </c>
      <c r="K259" s="16"/>
      <c r="L259" s="16" t="s">
        <v>154</v>
      </c>
      <c r="M259" s="16"/>
      <c r="N259" s="16"/>
      <c r="O259" s="16"/>
      <c r="P259" s="16"/>
    </row>
    <row r="260" spans="1:16" x14ac:dyDescent="0.25">
      <c r="A260" s="33" t="s">
        <v>318</v>
      </c>
      <c r="B260" s="45"/>
      <c r="C260" s="1" t="s">
        <v>155</v>
      </c>
      <c r="D260" s="9">
        <v>20</v>
      </c>
      <c r="E260" s="9" t="s">
        <v>104</v>
      </c>
      <c r="F260" s="9" t="s">
        <v>153</v>
      </c>
      <c r="G260" s="16">
        <v>20756681</v>
      </c>
      <c r="H260" s="16"/>
      <c r="I260" s="16"/>
      <c r="J260" s="16">
        <v>20756681</v>
      </c>
      <c r="K260" s="16"/>
      <c r="L260" s="16" t="s">
        <v>154</v>
      </c>
      <c r="M260" s="16"/>
      <c r="N260" s="16"/>
      <c r="O260" s="16"/>
      <c r="P260" s="16"/>
    </row>
    <row r="261" spans="1:16" x14ac:dyDescent="0.25">
      <c r="A261" s="33" t="s">
        <v>319</v>
      </c>
      <c r="B261" s="45"/>
      <c r="C261" s="1" t="s">
        <v>156</v>
      </c>
      <c r="D261" s="9">
        <v>15</v>
      </c>
      <c r="E261" s="9" t="s">
        <v>82</v>
      </c>
      <c r="F261" s="9" t="s">
        <v>148</v>
      </c>
      <c r="G261" s="16">
        <v>3000000</v>
      </c>
      <c r="H261" s="16"/>
      <c r="I261" s="16"/>
      <c r="J261" s="16">
        <v>3000000</v>
      </c>
      <c r="K261" s="16"/>
      <c r="L261" s="16" t="s">
        <v>154</v>
      </c>
      <c r="M261" s="16"/>
      <c r="N261" s="16"/>
      <c r="O261" s="16"/>
      <c r="P261" s="16"/>
    </row>
    <row r="262" spans="1:16" x14ac:dyDescent="0.25">
      <c r="A262" s="33" t="s">
        <v>316</v>
      </c>
      <c r="B262" s="45"/>
      <c r="C262" s="1" t="s">
        <v>156</v>
      </c>
      <c r="D262" s="9">
        <v>18</v>
      </c>
      <c r="E262" s="9" t="s">
        <v>150</v>
      </c>
      <c r="F262" s="9" t="s">
        <v>151</v>
      </c>
      <c r="G262" s="16">
        <v>21475074</v>
      </c>
      <c r="H262" s="16"/>
      <c r="I262" s="16"/>
      <c r="J262" s="16">
        <v>21475074</v>
      </c>
      <c r="K262" s="16"/>
      <c r="L262" s="16" t="s">
        <v>154</v>
      </c>
      <c r="M262" s="16"/>
      <c r="N262" s="16"/>
      <c r="O262" s="16"/>
      <c r="P262" s="16"/>
    </row>
    <row r="263" spans="1:16" x14ac:dyDescent="0.25">
      <c r="A263" s="33" t="s">
        <v>320</v>
      </c>
      <c r="B263" s="45"/>
      <c r="C263" s="1" t="s">
        <v>204</v>
      </c>
      <c r="D263" s="9" t="s">
        <v>199</v>
      </c>
      <c r="E263" s="9" t="s">
        <v>161</v>
      </c>
      <c r="F263" s="9" t="s">
        <v>225</v>
      </c>
      <c r="G263" s="16">
        <v>4000000</v>
      </c>
      <c r="H263" s="16"/>
      <c r="I263" s="16"/>
      <c r="J263" s="16">
        <v>4000000</v>
      </c>
      <c r="K263" s="16"/>
      <c r="L263" s="16" t="s">
        <v>154</v>
      </c>
      <c r="M263" s="16"/>
      <c r="N263" s="16"/>
      <c r="O263" s="16"/>
      <c r="P263" s="16"/>
    </row>
    <row r="264" spans="1:16" x14ac:dyDescent="0.25">
      <c r="A264" s="33" t="s">
        <v>321</v>
      </c>
      <c r="B264" s="45"/>
      <c r="C264" s="1" t="s">
        <v>157</v>
      </c>
      <c r="D264" s="9">
        <v>10</v>
      </c>
      <c r="E264" s="9" t="s">
        <v>132</v>
      </c>
      <c r="F264" s="9" t="s">
        <v>226</v>
      </c>
      <c r="G264" s="16"/>
      <c r="H264" s="16"/>
      <c r="I264" s="16"/>
      <c r="J264" s="16"/>
      <c r="K264" s="16"/>
      <c r="L264" s="16"/>
      <c r="M264" s="16" t="s">
        <v>45</v>
      </c>
      <c r="N264" s="16">
        <v>15000000</v>
      </c>
      <c r="O264" s="16"/>
      <c r="P264" s="16"/>
    </row>
    <row r="265" spans="1:16" x14ac:dyDescent="0.25">
      <c r="A265" s="33" t="s">
        <v>322</v>
      </c>
      <c r="B265" s="45"/>
      <c r="C265" s="1" t="s">
        <v>158</v>
      </c>
      <c r="D265" s="9">
        <v>27</v>
      </c>
      <c r="E265" s="9" t="s">
        <v>159</v>
      </c>
      <c r="F265" s="9" t="s">
        <v>227</v>
      </c>
      <c r="G265" s="16"/>
      <c r="H265" s="16"/>
      <c r="I265" s="16"/>
      <c r="J265" s="16"/>
      <c r="K265" s="16"/>
      <c r="L265" s="16"/>
      <c r="M265" s="16" t="s">
        <v>45</v>
      </c>
      <c r="N265" s="16">
        <v>10000000</v>
      </c>
      <c r="O265" s="16"/>
      <c r="P265" s="16"/>
    </row>
    <row r="266" spans="1:16" x14ac:dyDescent="0.25">
      <c r="A266" s="33" t="s">
        <v>320</v>
      </c>
      <c r="B266" s="45"/>
      <c r="C266" s="1" t="s">
        <v>160</v>
      </c>
      <c r="D266" s="9" t="s">
        <v>199</v>
      </c>
      <c r="E266" s="9" t="s">
        <v>161</v>
      </c>
      <c r="F266" s="9" t="s">
        <v>225</v>
      </c>
      <c r="G266" s="16"/>
      <c r="H266" s="16"/>
      <c r="I266" s="16"/>
      <c r="J266" s="16"/>
      <c r="K266" s="16"/>
      <c r="L266" s="16"/>
      <c r="M266" s="16" t="s">
        <v>45</v>
      </c>
      <c r="N266" s="16">
        <v>25831648</v>
      </c>
      <c r="O266" s="16"/>
      <c r="P266" s="16"/>
    </row>
    <row r="267" spans="1:16" x14ac:dyDescent="0.25">
      <c r="A267" s="33" t="s">
        <v>334</v>
      </c>
      <c r="B267" s="45"/>
      <c r="C267" s="1" t="s">
        <v>162</v>
      </c>
      <c r="D267" s="9">
        <v>19</v>
      </c>
      <c r="E267" s="9" t="s">
        <v>59</v>
      </c>
      <c r="F267" s="9" t="s">
        <v>228</v>
      </c>
      <c r="G267" s="16"/>
      <c r="H267" s="16"/>
      <c r="I267" s="16"/>
      <c r="J267" s="16"/>
      <c r="K267" s="16"/>
      <c r="L267" s="16"/>
      <c r="M267" s="16" t="s">
        <v>154</v>
      </c>
      <c r="N267" s="16">
        <v>18000000</v>
      </c>
      <c r="O267" s="16"/>
      <c r="P267" s="16"/>
    </row>
    <row r="268" spans="1:16" x14ac:dyDescent="0.25">
      <c r="A268" s="33" t="s">
        <v>323</v>
      </c>
      <c r="B268" s="45"/>
      <c r="C268" s="1" t="s">
        <v>163</v>
      </c>
      <c r="D268" s="9">
        <v>18</v>
      </c>
      <c r="E268" s="9" t="s">
        <v>164</v>
      </c>
      <c r="F268" s="9" t="s">
        <v>229</v>
      </c>
      <c r="G268" s="16"/>
      <c r="H268" s="16"/>
      <c r="I268" s="16"/>
      <c r="J268" s="16"/>
      <c r="K268" s="16"/>
      <c r="L268" s="16"/>
      <c r="M268" s="16" t="s">
        <v>154</v>
      </c>
      <c r="N268" s="16">
        <v>8000000</v>
      </c>
      <c r="O268" s="16"/>
      <c r="P268" s="16"/>
    </row>
    <row r="269" spans="1:16" x14ac:dyDescent="0.25">
      <c r="A269" s="33" t="s">
        <v>324</v>
      </c>
      <c r="B269" s="45"/>
      <c r="C269" s="1" t="s">
        <v>165</v>
      </c>
      <c r="D269" s="28">
        <v>2</v>
      </c>
      <c r="E269" s="9" t="s">
        <v>166</v>
      </c>
      <c r="F269" s="9" t="s">
        <v>230</v>
      </c>
      <c r="G269" s="16"/>
      <c r="H269" s="16"/>
      <c r="I269" s="16"/>
      <c r="J269" s="16"/>
      <c r="K269" s="16"/>
      <c r="L269" s="16"/>
      <c r="M269" s="16" t="s">
        <v>154</v>
      </c>
      <c r="N269" s="16">
        <v>7000000</v>
      </c>
      <c r="O269" s="16"/>
      <c r="P269" s="16"/>
    </row>
    <row r="270" spans="1:16" x14ac:dyDescent="0.25">
      <c r="A270" s="33" t="s">
        <v>325</v>
      </c>
      <c r="B270" s="45"/>
      <c r="C270" s="1" t="s">
        <v>167</v>
      </c>
      <c r="D270" s="28">
        <v>1</v>
      </c>
      <c r="E270" s="9" t="s">
        <v>168</v>
      </c>
      <c r="F270" s="9" t="s">
        <v>231</v>
      </c>
      <c r="G270" s="16"/>
      <c r="H270" s="16"/>
      <c r="I270" s="16"/>
      <c r="J270" s="16"/>
      <c r="K270" s="16"/>
      <c r="L270" s="16"/>
      <c r="M270" s="16" t="s">
        <v>154</v>
      </c>
      <c r="N270" s="16">
        <v>9000000</v>
      </c>
      <c r="O270" s="16"/>
      <c r="P270" s="16"/>
    </row>
    <row r="271" spans="1:16" x14ac:dyDescent="0.25">
      <c r="A271" s="33" t="s">
        <v>326</v>
      </c>
      <c r="B271" s="45"/>
      <c r="C271" s="1" t="s">
        <v>169</v>
      </c>
      <c r="D271" s="28">
        <v>32</v>
      </c>
      <c r="E271" s="9" t="s">
        <v>170</v>
      </c>
      <c r="F271" s="9" t="s">
        <v>232</v>
      </c>
      <c r="G271" s="16"/>
      <c r="H271" s="16"/>
      <c r="I271" s="16"/>
      <c r="J271" s="16"/>
      <c r="K271" s="16"/>
      <c r="L271" s="16"/>
      <c r="M271" s="16" t="s">
        <v>154</v>
      </c>
      <c r="N271" s="16">
        <v>8000000</v>
      </c>
      <c r="O271" s="16"/>
      <c r="P271" s="16"/>
    </row>
    <row r="272" spans="1:16" x14ac:dyDescent="0.25">
      <c r="A272" s="33" t="s">
        <v>327</v>
      </c>
      <c r="B272" s="45"/>
      <c r="C272" s="1" t="s">
        <v>171</v>
      </c>
      <c r="D272" s="28" t="s">
        <v>200</v>
      </c>
      <c r="E272" s="9" t="s">
        <v>172</v>
      </c>
      <c r="F272" s="9" t="s">
        <v>233</v>
      </c>
      <c r="G272" s="16"/>
      <c r="H272" s="16"/>
      <c r="I272" s="16"/>
      <c r="J272" s="16"/>
      <c r="K272" s="16"/>
      <c r="L272" s="16"/>
      <c r="M272" s="16" t="s">
        <v>154</v>
      </c>
      <c r="N272" s="16">
        <v>4025000</v>
      </c>
      <c r="O272" s="16"/>
      <c r="P272" s="16"/>
    </row>
    <row r="273" spans="1:16" x14ac:dyDescent="0.25">
      <c r="A273" s="33" t="s">
        <v>328</v>
      </c>
      <c r="B273" s="45"/>
      <c r="C273" s="1" t="s">
        <v>173</v>
      </c>
      <c r="D273" s="28">
        <v>26</v>
      </c>
      <c r="E273" s="9" t="s">
        <v>174</v>
      </c>
      <c r="F273" s="9" t="s">
        <v>234</v>
      </c>
      <c r="G273" s="16"/>
      <c r="H273" s="16"/>
      <c r="I273" s="16"/>
      <c r="J273" s="16"/>
      <c r="K273" s="16"/>
      <c r="L273" s="16"/>
      <c r="M273" s="16" t="s">
        <v>154</v>
      </c>
      <c r="N273" s="16">
        <v>4000000</v>
      </c>
      <c r="O273" s="16"/>
      <c r="P273" s="16"/>
    </row>
    <row r="274" spans="1:16" x14ac:dyDescent="0.25">
      <c r="A274" s="33" t="s">
        <v>329</v>
      </c>
      <c r="B274" s="45"/>
      <c r="C274" s="1" t="s">
        <v>175</v>
      </c>
      <c r="D274" s="28">
        <v>31</v>
      </c>
      <c r="E274" s="9" t="s">
        <v>134</v>
      </c>
      <c r="F274" s="9" t="s">
        <v>224</v>
      </c>
      <c r="G274" s="16"/>
      <c r="H274" s="16"/>
      <c r="I274" s="16"/>
      <c r="J274" s="16"/>
      <c r="K274" s="16"/>
      <c r="L274" s="16"/>
      <c r="M274" s="16"/>
      <c r="N274" s="16"/>
      <c r="O274" s="16" t="s">
        <v>45</v>
      </c>
      <c r="P274" s="16">
        <v>15000000</v>
      </c>
    </row>
    <row r="275" spans="1:16" x14ac:dyDescent="0.25">
      <c r="A275" s="33" t="s">
        <v>330</v>
      </c>
      <c r="B275" s="45"/>
      <c r="C275" s="1" t="s">
        <v>202</v>
      </c>
      <c r="D275" s="28">
        <v>22</v>
      </c>
      <c r="E275" s="9" t="s">
        <v>201</v>
      </c>
      <c r="F275" s="9" t="s">
        <v>235</v>
      </c>
      <c r="G275" s="16"/>
      <c r="H275" s="16"/>
      <c r="I275" s="16"/>
      <c r="J275" s="16"/>
      <c r="K275" s="16"/>
      <c r="L275" s="16"/>
      <c r="M275" s="16"/>
      <c r="N275" s="16"/>
      <c r="O275" s="16" t="s">
        <v>45</v>
      </c>
      <c r="P275" s="16">
        <v>25000000</v>
      </c>
    </row>
    <row r="276" spans="1:16" x14ac:dyDescent="0.25">
      <c r="A276" s="33" t="s">
        <v>331</v>
      </c>
      <c r="B276" s="45"/>
      <c r="C276" s="1" t="s">
        <v>203</v>
      </c>
      <c r="D276" s="28">
        <v>17</v>
      </c>
      <c r="E276" s="9" t="s">
        <v>82</v>
      </c>
      <c r="F276" s="9" t="s">
        <v>148</v>
      </c>
      <c r="G276" s="16"/>
      <c r="H276" s="16"/>
      <c r="I276" s="16"/>
      <c r="J276" s="16"/>
      <c r="K276" s="16"/>
      <c r="L276" s="16"/>
      <c r="M276" s="16"/>
      <c r="N276" s="16"/>
      <c r="O276" s="16" t="s">
        <v>154</v>
      </c>
      <c r="P276" s="16">
        <v>8000000</v>
      </c>
    </row>
    <row r="277" spans="1:16" x14ac:dyDescent="0.25">
      <c r="A277" s="33" t="s">
        <v>332</v>
      </c>
      <c r="B277" s="45"/>
      <c r="C277" s="1" t="s">
        <v>176</v>
      </c>
      <c r="D277" s="28" t="s">
        <v>197</v>
      </c>
      <c r="E277" s="9" t="s">
        <v>177</v>
      </c>
      <c r="F277" s="9" t="s">
        <v>236</v>
      </c>
      <c r="G277" s="16"/>
      <c r="H277" s="16"/>
      <c r="I277" s="16"/>
      <c r="J277" s="16"/>
      <c r="K277" s="16"/>
      <c r="L277" s="16"/>
      <c r="M277" s="16"/>
      <c r="N277" s="16"/>
      <c r="O277" s="16" t="s">
        <v>154</v>
      </c>
      <c r="P277" s="16">
        <v>20000000</v>
      </c>
    </row>
    <row r="278" spans="1:16" x14ac:dyDescent="0.25">
      <c r="A278" s="33" t="s">
        <v>333</v>
      </c>
      <c r="B278" s="45"/>
      <c r="C278" s="1" t="s">
        <v>178</v>
      </c>
      <c r="D278" s="9">
        <v>30</v>
      </c>
      <c r="E278" s="9" t="s">
        <v>179</v>
      </c>
      <c r="F278" s="9" t="s">
        <v>237</v>
      </c>
      <c r="G278" s="16"/>
      <c r="H278" s="16"/>
      <c r="I278" s="16"/>
      <c r="J278" s="16"/>
      <c r="K278" s="16"/>
      <c r="L278" s="16"/>
      <c r="M278" s="16"/>
      <c r="N278" s="16"/>
      <c r="O278" s="16" t="s">
        <v>154</v>
      </c>
      <c r="P278" s="16">
        <v>17000000</v>
      </c>
    </row>
    <row r="279" spans="1:16" x14ac:dyDescent="0.25">
      <c r="A279" s="33" t="s">
        <v>328</v>
      </c>
      <c r="B279" s="46"/>
      <c r="C279" s="1" t="s">
        <v>180</v>
      </c>
      <c r="D279" s="9">
        <v>26</v>
      </c>
      <c r="E279" s="9" t="s">
        <v>174</v>
      </c>
      <c r="F279" s="9" t="s">
        <v>234</v>
      </c>
      <c r="G279" s="16"/>
      <c r="H279" s="16"/>
      <c r="I279" s="16"/>
      <c r="J279" s="16"/>
      <c r="K279" s="16"/>
      <c r="L279" s="16"/>
      <c r="M279" s="16"/>
      <c r="N279" s="16"/>
      <c r="O279" s="16" t="s">
        <v>154</v>
      </c>
      <c r="P279" s="16">
        <v>16216000</v>
      </c>
    </row>
    <row r="280" spans="1:16" x14ac:dyDescent="0.25">
      <c r="A280" s="33"/>
      <c r="B280" s="33"/>
      <c r="C280" s="1"/>
      <c r="D280" s="9"/>
      <c r="E280" s="9"/>
      <c r="F280" s="9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x14ac:dyDescent="0.25">
      <c r="A281" s="33"/>
      <c r="B281" s="33"/>
      <c r="C281" s="1"/>
      <c r="D281" s="9"/>
      <c r="E281" s="9"/>
      <c r="F281" s="9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x14ac:dyDescent="0.25">
      <c r="A282" s="33"/>
      <c r="B282" s="33"/>
      <c r="C282" s="1"/>
      <c r="D282" s="9"/>
      <c r="E282" s="9"/>
      <c r="F282" s="9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x14ac:dyDescent="0.25">
      <c r="A283" s="33"/>
      <c r="B283" s="33"/>
      <c r="C283" s="1"/>
      <c r="D283" s="9"/>
      <c r="E283" s="9"/>
      <c r="F283" s="9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x14ac:dyDescent="0.25">
      <c r="A284" s="33"/>
      <c r="B284" s="33"/>
      <c r="C284" s="1"/>
      <c r="D284" s="9"/>
      <c r="E284" s="9"/>
      <c r="F284" s="9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s="5" customFormat="1" ht="15.75" thickBot="1" x14ac:dyDescent="0.3">
      <c r="A285" s="34"/>
      <c r="B285" s="37"/>
      <c r="C285" s="4" t="s">
        <v>181</v>
      </c>
      <c r="D285" s="10"/>
      <c r="E285" s="10"/>
      <c r="F285" s="10"/>
      <c r="G285" s="17">
        <f>SUM(G257:G284)</f>
        <v>64814602.82</v>
      </c>
      <c r="H285" s="17">
        <v>0</v>
      </c>
      <c r="I285" s="17">
        <v>0</v>
      </c>
      <c r="J285" s="17">
        <f>SUM(J257:J284)</f>
        <v>64814602.82</v>
      </c>
      <c r="K285" s="17">
        <v>0</v>
      </c>
      <c r="L285" s="17"/>
      <c r="M285" s="17"/>
      <c r="N285" s="17">
        <v>108856648</v>
      </c>
      <c r="O285" s="17"/>
      <c r="P285" s="17">
        <v>101216000</v>
      </c>
    </row>
    <row r="286" spans="1:16" x14ac:dyDescent="0.25">
      <c r="A286" s="33"/>
      <c r="B286" s="3"/>
      <c r="C286" s="21"/>
      <c r="D286" s="11"/>
      <c r="E286" s="11"/>
      <c r="F286" s="11"/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t="15.75" thickBot="1" x14ac:dyDescent="0.3">
      <c r="A287" s="33"/>
      <c r="B287" s="36"/>
      <c r="C287" s="6" t="s">
        <v>182</v>
      </c>
      <c r="D287" s="12"/>
      <c r="E287" s="12"/>
      <c r="F287" s="12"/>
      <c r="G287" s="19">
        <f>H287+I287+J287</f>
        <v>169137201.10999998</v>
      </c>
      <c r="H287" s="19">
        <v>0</v>
      </c>
      <c r="I287" s="19">
        <v>0</v>
      </c>
      <c r="J287" s="19">
        <f>J285+J242+J218+J191</f>
        <v>169137201.10999998</v>
      </c>
      <c r="K287" s="19">
        <v>0</v>
      </c>
      <c r="L287" s="19"/>
      <c r="M287" s="19"/>
      <c r="N287" s="19">
        <v>181056153</v>
      </c>
      <c r="O287" s="19">
        <v>0</v>
      </c>
      <c r="P287" s="19">
        <v>198773370</v>
      </c>
    </row>
    <row r="289" spans="3:16" s="5" customFormat="1" x14ac:dyDescent="0.25">
      <c r="C289" s="5" t="s">
        <v>183</v>
      </c>
      <c r="D289" s="7"/>
      <c r="E289" s="7"/>
      <c r="F289" s="7"/>
      <c r="G289" s="14">
        <f>J289+L289</f>
        <v>199598513.10999998</v>
      </c>
      <c r="H289" s="14">
        <v>0</v>
      </c>
      <c r="I289" s="14">
        <v>0</v>
      </c>
      <c r="J289" s="14">
        <f>J287+J151++J66+J21</f>
        <v>199524363.10999998</v>
      </c>
      <c r="K289" s="14"/>
      <c r="L289" s="14">
        <v>74150</v>
      </c>
      <c r="M289" s="14"/>
      <c r="N289" s="14">
        <v>211770628</v>
      </c>
      <c r="O289" s="14">
        <v>0</v>
      </c>
      <c r="P289" s="14">
        <v>227138572.16</v>
      </c>
    </row>
    <row r="290" spans="3:16" x14ac:dyDescent="0.25">
      <c r="C290" s="43" t="s">
        <v>0</v>
      </c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3:16" x14ac:dyDescent="0.25">
      <c r="C291" s="43" t="s">
        <v>346</v>
      </c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3:16" x14ac:dyDescent="0.25">
      <c r="C292" s="5"/>
      <c r="D292" s="7"/>
      <c r="E292" s="7"/>
      <c r="F292" s="7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3:16" x14ac:dyDescent="0.25">
      <c r="C293" s="2"/>
      <c r="D293" s="8"/>
      <c r="E293" s="8"/>
      <c r="F293" s="8"/>
      <c r="G293" s="42" t="s">
        <v>1</v>
      </c>
      <c r="H293" s="42"/>
      <c r="I293" s="42"/>
      <c r="J293" s="42"/>
      <c r="K293" s="42"/>
      <c r="L293" s="15"/>
      <c r="M293" s="15"/>
      <c r="N293" s="15"/>
      <c r="O293" s="15"/>
      <c r="P293" s="15"/>
    </row>
    <row r="294" spans="3:16" x14ac:dyDescent="0.25">
      <c r="C294" s="2" t="s">
        <v>2</v>
      </c>
      <c r="D294" s="8"/>
      <c r="E294" s="8"/>
      <c r="F294" s="8"/>
      <c r="G294" s="15" t="s">
        <v>3</v>
      </c>
      <c r="H294" s="15" t="s">
        <v>4</v>
      </c>
      <c r="I294" s="15" t="s">
        <v>5</v>
      </c>
      <c r="J294" s="15"/>
      <c r="K294" s="15" t="s">
        <v>6</v>
      </c>
      <c r="L294" s="15" t="s">
        <v>7</v>
      </c>
      <c r="M294" s="15" t="s">
        <v>7</v>
      </c>
      <c r="N294" s="15" t="s">
        <v>8</v>
      </c>
      <c r="O294" s="15" t="s">
        <v>7</v>
      </c>
      <c r="P294" s="15" t="s">
        <v>8</v>
      </c>
    </row>
    <row r="295" spans="3:16" x14ac:dyDescent="0.25">
      <c r="C295" s="2"/>
      <c r="D295" s="8"/>
      <c r="E295" s="8"/>
      <c r="F295" s="8"/>
      <c r="G295" s="15" t="s">
        <v>8</v>
      </c>
      <c r="H295" s="15" t="s">
        <v>9</v>
      </c>
      <c r="I295" s="15"/>
      <c r="J295" s="15"/>
      <c r="K295" s="15"/>
      <c r="L295" s="15"/>
      <c r="M295" s="15"/>
      <c r="N295" s="15"/>
      <c r="O295" s="15"/>
      <c r="P295" s="15"/>
    </row>
    <row r="296" spans="3:16" x14ac:dyDescent="0.25">
      <c r="C296" s="2" t="s">
        <v>10</v>
      </c>
      <c r="D296" s="8" t="s">
        <v>11</v>
      </c>
      <c r="E296" s="8" t="s">
        <v>12</v>
      </c>
      <c r="F296" s="8" t="s">
        <v>13</v>
      </c>
      <c r="G296" s="15" t="s">
        <v>14</v>
      </c>
      <c r="H296" s="15"/>
      <c r="I296" s="15" t="s">
        <v>15</v>
      </c>
      <c r="J296" s="15" t="s">
        <v>16</v>
      </c>
      <c r="K296" s="15" t="s">
        <v>17</v>
      </c>
      <c r="L296" s="15" t="s">
        <v>18</v>
      </c>
      <c r="M296" s="15" t="s">
        <v>18</v>
      </c>
      <c r="N296" s="15" t="s">
        <v>19</v>
      </c>
      <c r="O296" s="15" t="s">
        <v>18</v>
      </c>
      <c r="P296" s="15" t="s">
        <v>20</v>
      </c>
    </row>
    <row r="297" spans="3:16" x14ac:dyDescent="0.25">
      <c r="C297" s="1"/>
      <c r="D297" s="9"/>
      <c r="E297" s="9"/>
      <c r="F297" s="9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3:16" x14ac:dyDescent="0.25">
      <c r="C298" s="2" t="s">
        <v>184</v>
      </c>
      <c r="D298" s="9"/>
      <c r="E298" s="9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3:16" x14ac:dyDescent="0.25">
      <c r="C299" s="2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3:16" x14ac:dyDescent="0.25">
      <c r="C300" s="2" t="s">
        <v>185</v>
      </c>
      <c r="D300" s="9"/>
      <c r="E300" s="9"/>
      <c r="F300" s="9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3:16" x14ac:dyDescent="0.25">
      <c r="C301" s="1"/>
      <c r="D301" s="9"/>
      <c r="E301" s="9"/>
      <c r="F301" s="9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3:16" x14ac:dyDescent="0.25">
      <c r="C302" s="1" t="s">
        <v>186</v>
      </c>
      <c r="D302" s="9"/>
      <c r="E302" s="9"/>
      <c r="F302" s="9"/>
      <c r="G302" s="16">
        <v>144524362.53999999</v>
      </c>
      <c r="H302" s="16"/>
      <c r="I302" s="16"/>
      <c r="J302" s="16">
        <v>144524362.54000002</v>
      </c>
      <c r="K302" s="16"/>
      <c r="L302" s="16"/>
      <c r="M302" s="16"/>
      <c r="N302" s="16">
        <v>152895628</v>
      </c>
      <c r="O302" s="16"/>
      <c r="P302" s="16">
        <v>165072572.16</v>
      </c>
    </row>
    <row r="303" spans="3:16" x14ac:dyDescent="0.25">
      <c r="C303" s="1" t="s">
        <v>187</v>
      </c>
      <c r="D303" s="9"/>
      <c r="E303" s="9"/>
      <c r="F303" s="9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3:16" x14ac:dyDescent="0.25">
      <c r="C304" s="1" t="s">
        <v>188</v>
      </c>
      <c r="D304" s="9"/>
      <c r="E304" s="9"/>
      <c r="F304" s="9"/>
      <c r="G304" s="16">
        <f>J304</f>
        <v>55000000</v>
      </c>
      <c r="H304" s="16"/>
      <c r="I304" s="16"/>
      <c r="J304" s="16">
        <v>55000000</v>
      </c>
      <c r="K304" s="16"/>
      <c r="L304" s="16"/>
      <c r="M304" s="16"/>
      <c r="N304" s="16">
        <v>58025000</v>
      </c>
      <c r="O304" s="16"/>
      <c r="P304" s="16">
        <v>61216000</v>
      </c>
    </row>
    <row r="305" spans="3:16" x14ac:dyDescent="0.25">
      <c r="C305" s="1"/>
      <c r="D305" s="9"/>
      <c r="E305" s="9"/>
      <c r="F305" s="9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3:16" s="5" customFormat="1" ht="15.75" thickBot="1" x14ac:dyDescent="0.3">
      <c r="C306" s="4" t="s">
        <v>189</v>
      </c>
      <c r="D306" s="10"/>
      <c r="E306" s="10"/>
      <c r="F306" s="10"/>
      <c r="G306" s="17">
        <f>J306</f>
        <v>199524362.54000002</v>
      </c>
      <c r="H306" s="17"/>
      <c r="I306" s="17"/>
      <c r="J306" s="17">
        <f>SUM(J302:J305)</f>
        <v>199524362.54000002</v>
      </c>
      <c r="K306" s="17"/>
      <c r="L306" s="17"/>
      <c r="M306" s="17"/>
      <c r="N306" s="17">
        <v>210920628</v>
      </c>
      <c r="O306" s="17"/>
      <c r="P306" s="17">
        <v>226288572.16</v>
      </c>
    </row>
    <row r="307" spans="3:16" x14ac:dyDescent="0.25">
      <c r="C307" s="3"/>
      <c r="D307" s="11"/>
      <c r="E307" s="11"/>
      <c r="F307" s="11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3:16" x14ac:dyDescent="0.25">
      <c r="C308" s="1"/>
      <c r="D308" s="9"/>
      <c r="E308" s="9"/>
      <c r="F308" s="9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3:16" ht="15.75" thickBot="1" x14ac:dyDescent="0.3">
      <c r="C309" s="24" t="s">
        <v>190</v>
      </c>
      <c r="D309" s="22"/>
      <c r="E309" s="22"/>
      <c r="F309" s="22"/>
      <c r="G309" s="23">
        <v>74150</v>
      </c>
      <c r="H309" s="23"/>
      <c r="I309" s="23">
        <v>0</v>
      </c>
      <c r="J309" s="23"/>
      <c r="K309" s="23">
        <v>74150</v>
      </c>
      <c r="L309" s="23"/>
      <c r="M309" s="23"/>
      <c r="N309" s="23">
        <v>850000</v>
      </c>
      <c r="O309" s="23"/>
      <c r="P309" s="23">
        <v>850000</v>
      </c>
    </row>
    <row r="310" spans="3:16" x14ac:dyDescent="0.25">
      <c r="C310" s="3"/>
      <c r="D310" s="11"/>
      <c r="E310" s="11"/>
      <c r="F310" s="11"/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3:16" x14ac:dyDescent="0.25">
      <c r="C311" s="1" t="s">
        <v>191</v>
      </c>
      <c r="D311" s="9"/>
      <c r="E311" s="9"/>
      <c r="F311" s="9"/>
      <c r="G311" s="16">
        <v>0</v>
      </c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3:16" x14ac:dyDescent="0.25">
      <c r="C312" s="1"/>
      <c r="D312" s="9"/>
      <c r="E312" s="9"/>
      <c r="F312" s="9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3:16" x14ac:dyDescent="0.25">
      <c r="C313" s="1"/>
      <c r="D313" s="9"/>
      <c r="E313" s="9"/>
      <c r="F313" s="9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3:16" s="5" customFormat="1" x14ac:dyDescent="0.25">
      <c r="C314" s="25" t="s">
        <v>192</v>
      </c>
      <c r="D314" s="26"/>
      <c r="E314" s="26"/>
      <c r="F314" s="26"/>
      <c r="G314" s="27">
        <f>H314+I314+J314+K314</f>
        <v>199598512.54000002</v>
      </c>
      <c r="H314" s="27"/>
      <c r="I314" s="27"/>
      <c r="J314" s="27">
        <f>J306</f>
        <v>199524362.54000002</v>
      </c>
      <c r="K314" s="27">
        <f>K309</f>
        <v>74150</v>
      </c>
      <c r="L314" s="27"/>
      <c r="M314" s="27"/>
      <c r="N314" s="27">
        <v>211770628</v>
      </c>
      <c r="O314" s="27"/>
      <c r="P314" s="27">
        <v>227138572.16</v>
      </c>
    </row>
    <row r="316" spans="3:16" x14ac:dyDescent="0.25">
      <c r="F316" s="13" t="s">
        <v>193</v>
      </c>
      <c r="G316" s="20">
        <v>149692000</v>
      </c>
      <c r="N316" s="20">
        <v>158425000</v>
      </c>
      <c r="P316" s="20">
        <v>170989000</v>
      </c>
    </row>
    <row r="317" spans="3:16" x14ac:dyDescent="0.25">
      <c r="F317" s="13" t="s">
        <v>194</v>
      </c>
      <c r="G317" s="20">
        <v>-5167637</v>
      </c>
      <c r="N317" s="20">
        <v>-5529372</v>
      </c>
      <c r="P317" s="20">
        <v>-5916428</v>
      </c>
    </row>
    <row r="319" spans="3:16" x14ac:dyDescent="0.25">
      <c r="F319" s="7" t="s">
        <v>195</v>
      </c>
      <c r="G319" s="14">
        <v>144524363</v>
      </c>
      <c r="H319" s="14"/>
      <c r="I319" s="14"/>
      <c r="J319" s="14"/>
      <c r="K319" s="14"/>
      <c r="L319" s="14"/>
      <c r="M319" s="14"/>
      <c r="N319" s="14">
        <v>152895628</v>
      </c>
      <c r="O319" s="14"/>
      <c r="P319" s="14">
        <v>165072572</v>
      </c>
    </row>
  </sheetData>
  <mergeCells count="26">
    <mergeCell ref="B92:B94"/>
    <mergeCell ref="B167:B189"/>
    <mergeCell ref="B204:B215"/>
    <mergeCell ref="B224:B240"/>
    <mergeCell ref="B258:B279"/>
    <mergeCell ref="C153:P153"/>
    <mergeCell ref="C1:P1"/>
    <mergeCell ref="C2:P2"/>
    <mergeCell ref="C39:P39"/>
    <mergeCell ref="C40:P40"/>
    <mergeCell ref="G4:K4"/>
    <mergeCell ref="G42:K42"/>
    <mergeCell ref="C106:P106"/>
    <mergeCell ref="C107:P107"/>
    <mergeCell ref="G109:K109"/>
    <mergeCell ref="C152:P152"/>
    <mergeCell ref="G246:K246"/>
    <mergeCell ref="C290:P290"/>
    <mergeCell ref="C291:P291"/>
    <mergeCell ref="G293:K293"/>
    <mergeCell ref="G155:K155"/>
    <mergeCell ref="C192:P192"/>
    <mergeCell ref="C193:P193"/>
    <mergeCell ref="G195:K195"/>
    <mergeCell ref="C243:P243"/>
    <mergeCell ref="C244:P244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5" manualBreakCount="5">
    <brk id="38" max="16383" man="1"/>
    <brk id="105" max="16383" man="1"/>
    <brk id="191" max="16383" man="1"/>
    <brk id="242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Fourie</dc:creator>
  <cp:lastModifiedBy>Thembi Lebusa</cp:lastModifiedBy>
  <cp:lastPrinted>2019-11-11T11:09:19Z</cp:lastPrinted>
  <dcterms:created xsi:type="dcterms:W3CDTF">2019-03-19T05:36:55Z</dcterms:created>
  <dcterms:modified xsi:type="dcterms:W3CDTF">2019-11-11T12:04:18Z</dcterms:modified>
</cp:coreProperties>
</file>